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Jiří Chalupa\OneDrive - ALNIO Group s.r.o\Plocha\Holesov\priloha_10_PD_Krajinne_enklavy\"/>
    </mc:Choice>
  </mc:AlternateContent>
  <xr:revisionPtr revIDLastSave="0" documentId="13_ncr:1_{461BD52F-E7B6-465B-AF51-1076975E2804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ÚVOD" sheetId="1" r:id="rId1"/>
    <sheet name="SOUHRNNÝ LIST STAVBY" sheetId="2" r:id="rId2"/>
    <sheet name="REKAPITULACE OBJEKTŮ STAVBY" sheetId="3" r:id="rId3"/>
    <sheet name="KRYCÍ LIST #1" sheetId="4" r:id="rId4"/>
    <sheet name="REKAPITULACE #1" sheetId="5" r:id="rId5"/>
    <sheet name="ROZPOČET #1" sheetId="6" r:id="rId6"/>
    <sheet name="KRYCÍ LIST #2" sheetId="7" r:id="rId7"/>
    <sheet name="REKAPITULACE #2" sheetId="8" r:id="rId8"/>
    <sheet name="ROZPOČET #2" sheetId="9" r:id="rId9"/>
    <sheet name="KRYCÍ LIST #3" sheetId="10" r:id="rId10"/>
    <sheet name="REKAPITULACE #3" sheetId="11" r:id="rId11"/>
    <sheet name="ROZPOČET #3" sheetId="12" r:id="rId12"/>
    <sheet name="KRYCÍ LIST #4" sheetId="13" r:id="rId13"/>
    <sheet name="REKAPITULACE #4" sheetId="14" r:id="rId14"/>
    <sheet name="ROZPOČET #4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16" i="2"/>
  <c r="H38" i="4"/>
  <c r="M8" i="4"/>
  <c r="K149" i="6"/>
  <c r="I149" i="6"/>
  <c r="G149" i="6"/>
  <c r="K148" i="6"/>
  <c r="I148" i="6"/>
  <c r="G148" i="6"/>
  <c r="K147" i="6"/>
  <c r="I147" i="6"/>
  <c r="G147" i="6"/>
  <c r="K144" i="6"/>
  <c r="I144" i="6"/>
  <c r="G144" i="6"/>
  <c r="K143" i="6"/>
  <c r="I143" i="6"/>
  <c r="G143" i="6"/>
  <c r="K142" i="6"/>
  <c r="I142" i="6"/>
  <c r="G142" i="6"/>
  <c r="K139" i="6"/>
  <c r="I139" i="6"/>
  <c r="G139" i="6"/>
  <c r="K138" i="6"/>
  <c r="I138" i="6"/>
  <c r="G138" i="6"/>
  <c r="K137" i="6"/>
  <c r="I137" i="6"/>
  <c r="G137" i="6"/>
  <c r="K131" i="6"/>
  <c r="I131" i="6"/>
  <c r="G131" i="6"/>
  <c r="K129" i="6"/>
  <c r="I129" i="6"/>
  <c r="G129" i="6"/>
  <c r="K128" i="6"/>
  <c r="I128" i="6"/>
  <c r="G128" i="6"/>
  <c r="K127" i="6"/>
  <c r="I127" i="6"/>
  <c r="G127" i="6"/>
  <c r="K123" i="6"/>
  <c r="I123" i="6"/>
  <c r="G123" i="6"/>
  <c r="K121" i="6"/>
  <c r="I121" i="6"/>
  <c r="G121" i="6"/>
  <c r="K120" i="6"/>
  <c r="I120" i="6"/>
  <c r="G120" i="6"/>
  <c r="K119" i="6"/>
  <c r="I119" i="6"/>
  <c r="G119" i="6"/>
  <c r="K118" i="6"/>
  <c r="I118" i="6"/>
  <c r="G118" i="6"/>
  <c r="K117" i="6"/>
  <c r="I117" i="6"/>
  <c r="G117" i="6"/>
  <c r="K116" i="6"/>
  <c r="I116" i="6"/>
  <c r="G116" i="6"/>
  <c r="K113" i="6"/>
  <c r="I113" i="6"/>
  <c r="G113" i="6"/>
  <c r="K112" i="6"/>
  <c r="I112" i="6"/>
  <c r="G112" i="6"/>
  <c r="K109" i="6"/>
  <c r="I109" i="6"/>
  <c r="G109" i="6"/>
  <c r="K108" i="6"/>
  <c r="I108" i="6"/>
  <c r="G108" i="6"/>
  <c r="K107" i="6"/>
  <c r="I107" i="6"/>
  <c r="G107" i="6"/>
  <c r="K106" i="6"/>
  <c r="I106" i="6"/>
  <c r="G106" i="6"/>
  <c r="K105" i="6"/>
  <c r="I105" i="6"/>
  <c r="G105" i="6"/>
  <c r="K104" i="6"/>
  <c r="I104" i="6"/>
  <c r="G104" i="6"/>
  <c r="K103" i="6"/>
  <c r="I103" i="6"/>
  <c r="G103" i="6"/>
  <c r="K102" i="6"/>
  <c r="I102" i="6"/>
  <c r="G102" i="6"/>
  <c r="K99" i="6"/>
  <c r="I99" i="6"/>
  <c r="G99" i="6"/>
  <c r="K96" i="6"/>
  <c r="I96" i="6"/>
  <c r="G96" i="6"/>
  <c r="K94" i="6"/>
  <c r="I94" i="6"/>
  <c r="G94" i="6"/>
  <c r="K91" i="6"/>
  <c r="I91" i="6"/>
  <c r="G91" i="6"/>
  <c r="K90" i="6"/>
  <c r="I90" i="6"/>
  <c r="G90" i="6"/>
  <c r="K89" i="6"/>
  <c r="I89" i="6"/>
  <c r="G89" i="6"/>
  <c r="K88" i="6"/>
  <c r="I88" i="6"/>
  <c r="G88" i="6"/>
  <c r="K87" i="6"/>
  <c r="I87" i="6"/>
  <c r="G87" i="6"/>
  <c r="K86" i="6"/>
  <c r="I86" i="6"/>
  <c r="G86" i="6"/>
  <c r="K85" i="6"/>
  <c r="I85" i="6"/>
  <c r="G85" i="6"/>
  <c r="K84" i="6"/>
  <c r="I84" i="6"/>
  <c r="G84" i="6"/>
  <c r="K83" i="6"/>
  <c r="I83" i="6"/>
  <c r="G83" i="6"/>
  <c r="K82" i="6"/>
  <c r="I82" i="6"/>
  <c r="G82" i="6"/>
  <c r="K81" i="6"/>
  <c r="I81" i="6"/>
  <c r="G81" i="6"/>
  <c r="K80" i="6"/>
  <c r="I80" i="6"/>
  <c r="G80" i="6"/>
  <c r="K79" i="6"/>
  <c r="I79" i="6"/>
  <c r="G79" i="6"/>
  <c r="K78" i="6"/>
  <c r="I78" i="6"/>
  <c r="G78" i="6"/>
  <c r="K77" i="6"/>
  <c r="I77" i="6"/>
  <c r="G77" i="6"/>
  <c r="K76" i="6"/>
  <c r="I76" i="6"/>
  <c r="G76" i="6"/>
  <c r="K75" i="6"/>
  <c r="I75" i="6"/>
  <c r="G75" i="6"/>
  <c r="K74" i="6"/>
  <c r="K100" i="6" s="1"/>
  <c r="I74" i="6"/>
  <c r="G74" i="6"/>
  <c r="K71" i="6"/>
  <c r="I71" i="6"/>
  <c r="G71" i="6"/>
  <c r="K69" i="6"/>
  <c r="I69" i="6"/>
  <c r="G69" i="6"/>
  <c r="K68" i="6"/>
  <c r="I68" i="6"/>
  <c r="G68" i="6"/>
  <c r="K67" i="6"/>
  <c r="I67" i="6"/>
  <c r="G67" i="6"/>
  <c r="K66" i="6"/>
  <c r="I66" i="6"/>
  <c r="G66" i="6"/>
  <c r="K63" i="6"/>
  <c r="I63" i="6"/>
  <c r="G63" i="6"/>
  <c r="K62" i="6"/>
  <c r="I62" i="6"/>
  <c r="G62" i="6"/>
  <c r="K61" i="6"/>
  <c r="I61" i="6"/>
  <c r="G61" i="6"/>
  <c r="K60" i="6"/>
  <c r="I60" i="6"/>
  <c r="G60" i="6"/>
  <c r="K59" i="6"/>
  <c r="I59" i="6"/>
  <c r="G59" i="6"/>
  <c r="K58" i="6"/>
  <c r="I58" i="6"/>
  <c r="G58" i="6"/>
  <c r="K57" i="6"/>
  <c r="I57" i="6"/>
  <c r="G57" i="6"/>
  <c r="K56" i="6"/>
  <c r="I56" i="6"/>
  <c r="G56" i="6"/>
  <c r="K55" i="6"/>
  <c r="I55" i="6"/>
  <c r="G55" i="6"/>
  <c r="K54" i="6"/>
  <c r="I54" i="6"/>
  <c r="G54" i="6"/>
  <c r="K53" i="6"/>
  <c r="I53" i="6"/>
  <c r="G53" i="6"/>
  <c r="K52" i="6"/>
  <c r="I52" i="6"/>
  <c r="G52" i="6"/>
  <c r="K51" i="6"/>
  <c r="I51" i="6"/>
  <c r="G51" i="6"/>
  <c r="K50" i="6"/>
  <c r="I50" i="6"/>
  <c r="G50" i="6"/>
  <c r="K49" i="6"/>
  <c r="I49" i="6"/>
  <c r="G49" i="6"/>
  <c r="K48" i="6"/>
  <c r="I48" i="6"/>
  <c r="G48" i="6"/>
  <c r="K47" i="6"/>
  <c r="I47" i="6"/>
  <c r="G47" i="6"/>
  <c r="K46" i="6"/>
  <c r="I46" i="6"/>
  <c r="G46" i="6"/>
  <c r="K43" i="6"/>
  <c r="I43" i="6"/>
  <c r="G43" i="6"/>
  <c r="K41" i="6"/>
  <c r="I41" i="6"/>
  <c r="G41" i="6"/>
  <c r="K40" i="6"/>
  <c r="I40" i="6"/>
  <c r="G40" i="6"/>
  <c r="K39" i="6"/>
  <c r="I39" i="6"/>
  <c r="G39" i="6"/>
  <c r="K36" i="6"/>
  <c r="I36" i="6"/>
  <c r="G36" i="6"/>
  <c r="K35" i="6"/>
  <c r="I35" i="6"/>
  <c r="G35" i="6"/>
  <c r="K34" i="6"/>
  <c r="I34" i="6"/>
  <c r="G34" i="6"/>
  <c r="K33" i="6"/>
  <c r="I33" i="6"/>
  <c r="G33" i="6"/>
  <c r="K32" i="6"/>
  <c r="I32" i="6"/>
  <c r="G32" i="6"/>
  <c r="K31" i="6"/>
  <c r="I31" i="6"/>
  <c r="G31" i="6"/>
  <c r="K30" i="6"/>
  <c r="I30" i="6"/>
  <c r="G30" i="6"/>
  <c r="K29" i="6"/>
  <c r="I29" i="6"/>
  <c r="G29" i="6"/>
  <c r="K28" i="6"/>
  <c r="I28" i="6"/>
  <c r="G28" i="6"/>
  <c r="K27" i="6"/>
  <c r="I27" i="6"/>
  <c r="G27" i="6"/>
  <c r="K26" i="6"/>
  <c r="I26" i="6"/>
  <c r="G26" i="6"/>
  <c r="K25" i="6"/>
  <c r="I25" i="6"/>
  <c r="G25" i="6"/>
  <c r="K24" i="6"/>
  <c r="I24" i="6"/>
  <c r="G24" i="6"/>
  <c r="K23" i="6"/>
  <c r="I23" i="6"/>
  <c r="G23" i="6"/>
  <c r="K22" i="6"/>
  <c r="I22" i="6"/>
  <c r="G22" i="6"/>
  <c r="K21" i="6"/>
  <c r="I21" i="6"/>
  <c r="G21" i="6"/>
  <c r="K20" i="6"/>
  <c r="I20" i="6"/>
  <c r="G20" i="6"/>
  <c r="K19" i="6"/>
  <c r="I19" i="6"/>
  <c r="G19" i="6"/>
  <c r="K18" i="6"/>
  <c r="I18" i="6"/>
  <c r="G18" i="6"/>
  <c r="K15" i="6"/>
  <c r="I15" i="6"/>
  <c r="G15" i="6"/>
  <c r="G16" i="6" s="1"/>
  <c r="C10" i="5" s="1"/>
  <c r="K14" i="6"/>
  <c r="I14" i="6"/>
  <c r="G14" i="6"/>
  <c r="A14" i="6"/>
  <c r="A15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9" i="6" s="1"/>
  <c r="A40" i="6" s="1"/>
  <c r="A41" i="6" s="1"/>
  <c r="A43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6" i="6" s="1"/>
  <c r="A67" i="6" s="1"/>
  <c r="A68" i="6" s="1"/>
  <c r="A69" i="6" s="1"/>
  <c r="A71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4" i="6" s="1"/>
  <c r="A96" i="6" s="1"/>
  <c r="A99" i="6" s="1"/>
  <c r="A102" i="6" s="1"/>
  <c r="A103" i="6" s="1"/>
  <c r="A104" i="6" s="1"/>
  <c r="A105" i="6" s="1"/>
  <c r="A106" i="6" s="1"/>
  <c r="A107" i="6" s="1"/>
  <c r="A108" i="6" s="1"/>
  <c r="A109" i="6" s="1"/>
  <c r="A112" i="6" s="1"/>
  <c r="A113" i="6" s="1"/>
  <c r="A116" i="6" s="1"/>
  <c r="A117" i="6" s="1"/>
  <c r="A118" i="6" s="1"/>
  <c r="A119" i="6" s="1"/>
  <c r="A120" i="6" s="1"/>
  <c r="A121" i="6" s="1"/>
  <c r="A123" i="6" s="1"/>
  <c r="A127" i="6" s="1"/>
  <c r="A128" i="6" s="1"/>
  <c r="A129" i="6" s="1"/>
  <c r="A131" i="6" s="1"/>
  <c r="A137" i="6" s="1"/>
  <c r="A138" i="6" s="1"/>
  <c r="A139" i="6" s="1"/>
  <c r="A142" i="6" s="1"/>
  <c r="A143" i="6" s="1"/>
  <c r="A144" i="6" s="1"/>
  <c r="A147" i="6" s="1"/>
  <c r="A148" i="6" s="1"/>
  <c r="A149" i="6" s="1"/>
  <c r="K11" i="6"/>
  <c r="K12" i="6" s="1"/>
  <c r="I11" i="6"/>
  <c r="I12" i="6" s="1"/>
  <c r="D9" i="5" s="1"/>
  <c r="G11" i="6"/>
  <c r="G12" i="6" s="1"/>
  <c r="C9" i="5" s="1"/>
  <c r="H38" i="7"/>
  <c r="M8" i="7"/>
  <c r="K151" i="9"/>
  <c r="I151" i="9"/>
  <c r="G151" i="9"/>
  <c r="K150" i="9"/>
  <c r="I150" i="9"/>
  <c r="G150" i="9"/>
  <c r="K149" i="9"/>
  <c r="I149" i="9"/>
  <c r="G149" i="9"/>
  <c r="K146" i="9"/>
  <c r="I146" i="9"/>
  <c r="G146" i="9"/>
  <c r="K145" i="9"/>
  <c r="I145" i="9"/>
  <c r="G145" i="9"/>
  <c r="K144" i="9"/>
  <c r="I144" i="9"/>
  <c r="G144" i="9"/>
  <c r="K141" i="9"/>
  <c r="I141" i="9"/>
  <c r="G141" i="9"/>
  <c r="K140" i="9"/>
  <c r="I140" i="9"/>
  <c r="G140" i="9"/>
  <c r="K139" i="9"/>
  <c r="I139" i="9"/>
  <c r="G139" i="9"/>
  <c r="G152" i="9" s="1"/>
  <c r="C15" i="8" s="1"/>
  <c r="K133" i="9"/>
  <c r="I133" i="9"/>
  <c r="G133" i="9"/>
  <c r="K131" i="9"/>
  <c r="I131" i="9"/>
  <c r="G131" i="9"/>
  <c r="K130" i="9"/>
  <c r="I130" i="9"/>
  <c r="G130" i="9"/>
  <c r="K129" i="9"/>
  <c r="I129" i="9"/>
  <c r="G129" i="9"/>
  <c r="K126" i="9"/>
  <c r="I126" i="9"/>
  <c r="G126" i="9"/>
  <c r="K125" i="9"/>
  <c r="I125" i="9"/>
  <c r="G125" i="9"/>
  <c r="K124" i="9"/>
  <c r="I124" i="9"/>
  <c r="G124" i="9"/>
  <c r="K123" i="9"/>
  <c r="I123" i="9"/>
  <c r="G123" i="9"/>
  <c r="K119" i="9"/>
  <c r="I119" i="9"/>
  <c r="G119" i="9"/>
  <c r="K117" i="9"/>
  <c r="I117" i="9"/>
  <c r="G117" i="9"/>
  <c r="K116" i="9"/>
  <c r="I116" i="9"/>
  <c r="G116" i="9"/>
  <c r="K115" i="9"/>
  <c r="I115" i="9"/>
  <c r="G115" i="9"/>
  <c r="K114" i="9"/>
  <c r="I114" i="9"/>
  <c r="G114" i="9"/>
  <c r="K113" i="9"/>
  <c r="I113" i="9"/>
  <c r="G113" i="9"/>
  <c r="K112" i="9"/>
  <c r="I112" i="9"/>
  <c r="G112" i="9"/>
  <c r="K109" i="9"/>
  <c r="I109" i="9"/>
  <c r="G109" i="9"/>
  <c r="K108" i="9"/>
  <c r="I108" i="9"/>
  <c r="G108" i="9"/>
  <c r="K105" i="9"/>
  <c r="I105" i="9"/>
  <c r="G105" i="9"/>
  <c r="K104" i="9"/>
  <c r="I104" i="9"/>
  <c r="G104" i="9"/>
  <c r="K103" i="9"/>
  <c r="I103" i="9"/>
  <c r="G103" i="9"/>
  <c r="K102" i="9"/>
  <c r="I102" i="9"/>
  <c r="G102" i="9"/>
  <c r="K101" i="9"/>
  <c r="I101" i="9"/>
  <c r="G101" i="9"/>
  <c r="K100" i="9"/>
  <c r="I100" i="9"/>
  <c r="G100" i="9"/>
  <c r="K99" i="9"/>
  <c r="I99" i="9"/>
  <c r="G99" i="9"/>
  <c r="K98" i="9"/>
  <c r="I98" i="9"/>
  <c r="G98" i="9"/>
  <c r="K95" i="9"/>
  <c r="I95" i="9"/>
  <c r="G95" i="9"/>
  <c r="K92" i="9"/>
  <c r="I92" i="9"/>
  <c r="G92" i="9"/>
  <c r="K89" i="9"/>
  <c r="I89" i="9"/>
  <c r="G89" i="9"/>
  <c r="K88" i="9"/>
  <c r="I88" i="9"/>
  <c r="G88" i="9"/>
  <c r="K87" i="9"/>
  <c r="I87" i="9"/>
  <c r="G87" i="9"/>
  <c r="K86" i="9"/>
  <c r="I86" i="9"/>
  <c r="G86" i="9"/>
  <c r="K85" i="9"/>
  <c r="I85" i="9"/>
  <c r="G85" i="9"/>
  <c r="K84" i="9"/>
  <c r="I84" i="9"/>
  <c r="G84" i="9"/>
  <c r="K83" i="9"/>
  <c r="I83" i="9"/>
  <c r="G83" i="9"/>
  <c r="K82" i="9"/>
  <c r="I82" i="9"/>
  <c r="G82" i="9"/>
  <c r="K81" i="9"/>
  <c r="I81" i="9"/>
  <c r="G81" i="9"/>
  <c r="K80" i="9"/>
  <c r="I80" i="9"/>
  <c r="G80" i="9"/>
  <c r="K79" i="9"/>
  <c r="I79" i="9"/>
  <c r="G79" i="9"/>
  <c r="K78" i="9"/>
  <c r="I78" i="9"/>
  <c r="G78" i="9"/>
  <c r="K77" i="9"/>
  <c r="I77" i="9"/>
  <c r="G77" i="9"/>
  <c r="K76" i="9"/>
  <c r="I76" i="9"/>
  <c r="G76" i="9"/>
  <c r="K75" i="9"/>
  <c r="I75" i="9"/>
  <c r="G75" i="9"/>
  <c r="K74" i="9"/>
  <c r="I74" i="9"/>
  <c r="G74" i="9"/>
  <c r="K73" i="9"/>
  <c r="I73" i="9"/>
  <c r="G73" i="9"/>
  <c r="K72" i="9"/>
  <c r="I72" i="9"/>
  <c r="G72" i="9"/>
  <c r="K69" i="9"/>
  <c r="I69" i="9"/>
  <c r="G69" i="9"/>
  <c r="K67" i="9"/>
  <c r="I67" i="9"/>
  <c r="G67" i="9"/>
  <c r="K66" i="9"/>
  <c r="I66" i="9"/>
  <c r="G66" i="9"/>
  <c r="K65" i="9"/>
  <c r="I65" i="9"/>
  <c r="G65" i="9"/>
  <c r="K64" i="9"/>
  <c r="I64" i="9"/>
  <c r="G64" i="9"/>
  <c r="K63" i="9"/>
  <c r="I63" i="9"/>
  <c r="G63" i="9"/>
  <c r="K60" i="9"/>
  <c r="I60" i="9"/>
  <c r="G60" i="9"/>
  <c r="K59" i="9"/>
  <c r="I59" i="9"/>
  <c r="G59" i="9"/>
  <c r="K58" i="9"/>
  <c r="I58" i="9"/>
  <c r="G58" i="9"/>
  <c r="K57" i="9"/>
  <c r="I57" i="9"/>
  <c r="G57" i="9"/>
  <c r="K56" i="9"/>
  <c r="I56" i="9"/>
  <c r="G56" i="9"/>
  <c r="K54" i="9"/>
  <c r="I54" i="9"/>
  <c r="G54" i="9"/>
  <c r="K53" i="9"/>
  <c r="I53" i="9"/>
  <c r="G53" i="9"/>
  <c r="K52" i="9"/>
  <c r="I52" i="9"/>
  <c r="G52" i="9"/>
  <c r="K51" i="9"/>
  <c r="I51" i="9"/>
  <c r="G51" i="9"/>
  <c r="K50" i="9"/>
  <c r="I50" i="9"/>
  <c r="G50" i="9"/>
  <c r="K49" i="9"/>
  <c r="I49" i="9"/>
  <c r="G49" i="9"/>
  <c r="K48" i="9"/>
  <c r="I48" i="9"/>
  <c r="G48" i="9"/>
  <c r="K47" i="9"/>
  <c r="I47" i="9"/>
  <c r="G47" i="9"/>
  <c r="K46" i="9"/>
  <c r="I46" i="9"/>
  <c r="G46" i="9"/>
  <c r="K45" i="9"/>
  <c r="I45" i="9"/>
  <c r="G45" i="9"/>
  <c r="K44" i="9"/>
  <c r="I44" i="9"/>
  <c r="G44" i="9"/>
  <c r="K43" i="9"/>
  <c r="I43" i="9"/>
  <c r="G43" i="9"/>
  <c r="K42" i="9"/>
  <c r="I42" i="9"/>
  <c r="G42" i="9"/>
  <c r="K39" i="9"/>
  <c r="I39" i="9"/>
  <c r="G39" i="9"/>
  <c r="K37" i="9"/>
  <c r="I37" i="9"/>
  <c r="G37" i="9"/>
  <c r="K36" i="9"/>
  <c r="I36" i="9"/>
  <c r="G36" i="9"/>
  <c r="K35" i="9"/>
  <c r="I35" i="9"/>
  <c r="G35" i="9"/>
  <c r="K32" i="9"/>
  <c r="I32" i="9"/>
  <c r="G32" i="9"/>
  <c r="K31" i="9"/>
  <c r="I31" i="9"/>
  <c r="G31" i="9"/>
  <c r="K30" i="9"/>
  <c r="I30" i="9"/>
  <c r="G30" i="9"/>
  <c r="K29" i="9"/>
  <c r="I29" i="9"/>
  <c r="G29" i="9"/>
  <c r="K28" i="9"/>
  <c r="I28" i="9"/>
  <c r="G28" i="9"/>
  <c r="K27" i="9"/>
  <c r="I27" i="9"/>
  <c r="G27" i="9"/>
  <c r="K26" i="9"/>
  <c r="I26" i="9"/>
  <c r="G26" i="9"/>
  <c r="K25" i="9"/>
  <c r="I25" i="9"/>
  <c r="G25" i="9"/>
  <c r="K24" i="9"/>
  <c r="I24" i="9"/>
  <c r="G24" i="9"/>
  <c r="K23" i="9"/>
  <c r="I23" i="9"/>
  <c r="G23" i="9"/>
  <c r="K22" i="9"/>
  <c r="I22" i="9"/>
  <c r="G22" i="9"/>
  <c r="K21" i="9"/>
  <c r="I21" i="9"/>
  <c r="G21" i="9"/>
  <c r="K20" i="9"/>
  <c r="I20" i="9"/>
  <c r="G20" i="9"/>
  <c r="K19" i="9"/>
  <c r="I19" i="9"/>
  <c r="G19" i="9"/>
  <c r="K18" i="9"/>
  <c r="I18" i="9"/>
  <c r="G18" i="9"/>
  <c r="K17" i="9"/>
  <c r="I17" i="9"/>
  <c r="G17" i="9"/>
  <c r="K16" i="9"/>
  <c r="I16" i="9"/>
  <c r="G16" i="9"/>
  <c r="K15" i="9"/>
  <c r="I15" i="9"/>
  <c r="G15" i="9"/>
  <c r="K14" i="9"/>
  <c r="I14" i="9"/>
  <c r="G14" i="9"/>
  <c r="A14" i="9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5" i="9" s="1"/>
  <c r="A36" i="9" s="1"/>
  <c r="A37" i="9" s="1"/>
  <c r="A39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6" i="9" s="1"/>
  <c r="A57" i="9" s="1"/>
  <c r="A58" i="9" s="1"/>
  <c r="A59" i="9" s="1"/>
  <c r="A60" i="9" s="1"/>
  <c r="A63" i="9" s="1"/>
  <c r="A64" i="9" s="1"/>
  <c r="A65" i="9" s="1"/>
  <c r="A66" i="9" s="1"/>
  <c r="A67" i="9" s="1"/>
  <c r="A69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2" i="9" s="1"/>
  <c r="A95" i="9" s="1"/>
  <c r="A98" i="9" s="1"/>
  <c r="A99" i="9" s="1"/>
  <c r="A100" i="9" s="1"/>
  <c r="A101" i="9" s="1"/>
  <c r="A102" i="9" s="1"/>
  <c r="A103" i="9" s="1"/>
  <c r="A104" i="9" s="1"/>
  <c r="A105" i="9" s="1"/>
  <c r="A108" i="9" s="1"/>
  <c r="A109" i="9" s="1"/>
  <c r="A112" i="9" s="1"/>
  <c r="A113" i="9" s="1"/>
  <c r="A114" i="9" s="1"/>
  <c r="A115" i="9" s="1"/>
  <c r="A116" i="9" s="1"/>
  <c r="A117" i="9" s="1"/>
  <c r="A119" i="9" s="1"/>
  <c r="A123" i="9" s="1"/>
  <c r="A124" i="9" s="1"/>
  <c r="A125" i="9" s="1"/>
  <c r="A126" i="9" s="1"/>
  <c r="A129" i="9" s="1"/>
  <c r="A130" i="9" s="1"/>
  <c r="A131" i="9" s="1"/>
  <c r="A133" i="9" s="1"/>
  <c r="A139" i="9" s="1"/>
  <c r="A140" i="9" s="1"/>
  <c r="A141" i="9" s="1"/>
  <c r="A144" i="9" s="1"/>
  <c r="A145" i="9" s="1"/>
  <c r="A146" i="9" s="1"/>
  <c r="A149" i="9" s="1"/>
  <c r="A150" i="9" s="1"/>
  <c r="A151" i="9" s="1"/>
  <c r="K11" i="9"/>
  <c r="K12" i="9" s="1"/>
  <c r="I11" i="9"/>
  <c r="I12" i="9" s="1"/>
  <c r="D9" i="8" s="1"/>
  <c r="G11" i="9"/>
  <c r="G12" i="9" s="1"/>
  <c r="C9" i="8" s="1"/>
  <c r="H38" i="10"/>
  <c r="M8" i="10"/>
  <c r="K130" i="12"/>
  <c r="I130" i="12"/>
  <c r="G130" i="12"/>
  <c r="K129" i="12"/>
  <c r="I129" i="12"/>
  <c r="G129" i="12"/>
  <c r="K128" i="12"/>
  <c r="I128" i="12"/>
  <c r="G128" i="12"/>
  <c r="K125" i="12"/>
  <c r="I125" i="12"/>
  <c r="G125" i="12"/>
  <c r="K124" i="12"/>
  <c r="I124" i="12"/>
  <c r="G124" i="12"/>
  <c r="K123" i="12"/>
  <c r="I123" i="12"/>
  <c r="G123" i="12"/>
  <c r="K120" i="12"/>
  <c r="I120" i="12"/>
  <c r="G120" i="12"/>
  <c r="K119" i="12"/>
  <c r="I119" i="12"/>
  <c r="G119" i="12"/>
  <c r="K118" i="12"/>
  <c r="I118" i="12"/>
  <c r="G118" i="12"/>
  <c r="G131" i="12" s="1"/>
  <c r="C15" i="11" s="1"/>
  <c r="K113" i="12"/>
  <c r="K112" i="12"/>
  <c r="I112" i="12"/>
  <c r="G112" i="12"/>
  <c r="K110" i="12"/>
  <c r="I110" i="12"/>
  <c r="G110" i="12"/>
  <c r="K109" i="12"/>
  <c r="I109" i="12"/>
  <c r="G109" i="12"/>
  <c r="K108" i="12"/>
  <c r="I108" i="12"/>
  <c r="G108" i="12"/>
  <c r="K105" i="12"/>
  <c r="I105" i="12"/>
  <c r="G105" i="12"/>
  <c r="K104" i="12"/>
  <c r="I104" i="12"/>
  <c r="G104" i="12"/>
  <c r="K103" i="12"/>
  <c r="I103" i="12"/>
  <c r="G103" i="12"/>
  <c r="K102" i="12"/>
  <c r="I102" i="12"/>
  <c r="G102" i="12"/>
  <c r="K98" i="12"/>
  <c r="I98" i="12"/>
  <c r="G98" i="12"/>
  <c r="K96" i="12"/>
  <c r="I96" i="12"/>
  <c r="G96" i="12"/>
  <c r="K95" i="12"/>
  <c r="I95" i="12"/>
  <c r="G95" i="12"/>
  <c r="K94" i="12"/>
  <c r="I94" i="12"/>
  <c r="G94" i="12"/>
  <c r="K93" i="12"/>
  <c r="I93" i="12"/>
  <c r="G93" i="12"/>
  <c r="K92" i="12"/>
  <c r="I92" i="12"/>
  <c r="G92" i="12"/>
  <c r="K91" i="12"/>
  <c r="I91" i="12"/>
  <c r="G91" i="12"/>
  <c r="K88" i="12"/>
  <c r="I88" i="12"/>
  <c r="G88" i="12"/>
  <c r="K87" i="12"/>
  <c r="I87" i="12"/>
  <c r="G87" i="12"/>
  <c r="K84" i="12"/>
  <c r="I84" i="12"/>
  <c r="G84" i="12"/>
  <c r="K83" i="12"/>
  <c r="I83" i="12"/>
  <c r="G83" i="12"/>
  <c r="K82" i="12"/>
  <c r="I82" i="12"/>
  <c r="G82" i="12"/>
  <c r="K81" i="12"/>
  <c r="I81" i="12"/>
  <c r="G81" i="12"/>
  <c r="K80" i="12"/>
  <c r="I80" i="12"/>
  <c r="G80" i="12"/>
  <c r="K79" i="12"/>
  <c r="I79" i="12"/>
  <c r="G79" i="12"/>
  <c r="K78" i="12"/>
  <c r="K99" i="12" s="1"/>
  <c r="I78" i="12"/>
  <c r="G78" i="12"/>
  <c r="K77" i="12"/>
  <c r="I77" i="12"/>
  <c r="G77" i="12"/>
  <c r="K74" i="12"/>
  <c r="I74" i="12"/>
  <c r="G74" i="12"/>
  <c r="K72" i="12"/>
  <c r="I72" i="12"/>
  <c r="G72" i="12"/>
  <c r="K71" i="12"/>
  <c r="I71" i="12"/>
  <c r="G71" i="12"/>
  <c r="K70" i="12"/>
  <c r="I70" i="12"/>
  <c r="G70" i="12"/>
  <c r="K69" i="12"/>
  <c r="I69" i="12"/>
  <c r="G69" i="12"/>
  <c r="K68" i="12"/>
  <c r="I68" i="12"/>
  <c r="G68" i="12"/>
  <c r="K65" i="12"/>
  <c r="I65" i="12"/>
  <c r="G65" i="12"/>
  <c r="K64" i="12"/>
  <c r="I64" i="12"/>
  <c r="G64" i="12"/>
  <c r="K63" i="12"/>
  <c r="I63" i="12"/>
  <c r="G63" i="12"/>
  <c r="K62" i="12"/>
  <c r="I62" i="12"/>
  <c r="G62" i="12"/>
  <c r="K61" i="12"/>
  <c r="I61" i="12"/>
  <c r="G61" i="12"/>
  <c r="K59" i="12"/>
  <c r="I59" i="12"/>
  <c r="G59" i="12"/>
  <c r="K58" i="12"/>
  <c r="I58" i="12"/>
  <c r="G58" i="12"/>
  <c r="K57" i="12"/>
  <c r="I57" i="12"/>
  <c r="G57" i="12"/>
  <c r="K56" i="12"/>
  <c r="I56" i="12"/>
  <c r="G56" i="12"/>
  <c r="K55" i="12"/>
  <c r="I55" i="12"/>
  <c r="G55" i="12"/>
  <c r="K54" i="12"/>
  <c r="I54" i="12"/>
  <c r="G54" i="12"/>
  <c r="K53" i="12"/>
  <c r="I53" i="12"/>
  <c r="G53" i="12"/>
  <c r="K52" i="12"/>
  <c r="I52" i="12"/>
  <c r="G52" i="12"/>
  <c r="K51" i="12"/>
  <c r="I51" i="12"/>
  <c r="G51" i="12"/>
  <c r="K50" i="12"/>
  <c r="I50" i="12"/>
  <c r="G50" i="12"/>
  <c r="K49" i="12"/>
  <c r="I49" i="12"/>
  <c r="G49" i="12"/>
  <c r="K48" i="12"/>
  <c r="I48" i="12"/>
  <c r="G48" i="12"/>
  <c r="K47" i="12"/>
  <c r="I47" i="12"/>
  <c r="G47" i="12"/>
  <c r="K44" i="12"/>
  <c r="I44" i="12"/>
  <c r="G44" i="12"/>
  <c r="K42" i="12"/>
  <c r="I42" i="12"/>
  <c r="G42" i="12"/>
  <c r="K41" i="12"/>
  <c r="I41" i="12"/>
  <c r="G41" i="12"/>
  <c r="K40" i="12"/>
  <c r="I40" i="12"/>
  <c r="G40" i="12"/>
  <c r="K37" i="12"/>
  <c r="I37" i="12"/>
  <c r="G37" i="12"/>
  <c r="K36" i="12"/>
  <c r="I36" i="12"/>
  <c r="G36" i="12"/>
  <c r="K35" i="12"/>
  <c r="I35" i="12"/>
  <c r="G35" i="12"/>
  <c r="K34" i="12"/>
  <c r="I34" i="12"/>
  <c r="G34" i="12"/>
  <c r="K33" i="12"/>
  <c r="I33" i="12"/>
  <c r="G33" i="12"/>
  <c r="K32" i="12"/>
  <c r="I32" i="12"/>
  <c r="G32" i="12"/>
  <c r="K31" i="12"/>
  <c r="I31" i="12"/>
  <c r="G31" i="12"/>
  <c r="K30" i="12"/>
  <c r="I30" i="12"/>
  <c r="G30" i="12"/>
  <c r="K29" i="12"/>
  <c r="I29" i="12"/>
  <c r="G29" i="12"/>
  <c r="K28" i="12"/>
  <c r="I28" i="12"/>
  <c r="G28" i="12"/>
  <c r="K27" i="12"/>
  <c r="I27" i="12"/>
  <c r="G27" i="12"/>
  <c r="K26" i="12"/>
  <c r="I26" i="12"/>
  <c r="G26" i="12"/>
  <c r="K25" i="12"/>
  <c r="I25" i="12"/>
  <c r="G25" i="12"/>
  <c r="K24" i="12"/>
  <c r="I24" i="12"/>
  <c r="G24" i="12"/>
  <c r="K23" i="12"/>
  <c r="I23" i="12"/>
  <c r="G23" i="12"/>
  <c r="K22" i="12"/>
  <c r="I22" i="12"/>
  <c r="G22" i="12"/>
  <c r="K21" i="12"/>
  <c r="I21" i="12"/>
  <c r="G21" i="12"/>
  <c r="K20" i="12"/>
  <c r="I20" i="12"/>
  <c r="G20" i="12"/>
  <c r="K19" i="12"/>
  <c r="K45" i="12" s="1"/>
  <c r="I19" i="12"/>
  <c r="G19" i="12"/>
  <c r="K16" i="12"/>
  <c r="I16" i="12"/>
  <c r="G16" i="12"/>
  <c r="K15" i="12"/>
  <c r="K17" i="12" s="1"/>
  <c r="I15" i="12"/>
  <c r="G15" i="12"/>
  <c r="A15" i="12"/>
  <c r="A16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40" i="12" s="1"/>
  <c r="A41" i="12" s="1"/>
  <c r="A42" i="12" s="1"/>
  <c r="A44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1" i="12" s="1"/>
  <c r="A62" i="12" s="1"/>
  <c r="A63" i="12" s="1"/>
  <c r="A64" i="12" s="1"/>
  <c r="A65" i="12" s="1"/>
  <c r="A68" i="12" s="1"/>
  <c r="A69" i="12" s="1"/>
  <c r="A70" i="12" s="1"/>
  <c r="A71" i="12" s="1"/>
  <c r="A72" i="12" s="1"/>
  <c r="A74" i="12" s="1"/>
  <c r="A77" i="12" s="1"/>
  <c r="A78" i="12" s="1"/>
  <c r="A79" i="12" s="1"/>
  <c r="A80" i="12" s="1"/>
  <c r="A81" i="12" s="1"/>
  <c r="A82" i="12" s="1"/>
  <c r="A83" i="12" s="1"/>
  <c r="A84" i="12" s="1"/>
  <c r="A87" i="12" s="1"/>
  <c r="A88" i="12" s="1"/>
  <c r="A91" i="12" s="1"/>
  <c r="A92" i="12" s="1"/>
  <c r="A93" i="12" s="1"/>
  <c r="A94" i="12" s="1"/>
  <c r="A95" i="12" s="1"/>
  <c r="A96" i="12" s="1"/>
  <c r="A98" i="12" s="1"/>
  <c r="A102" i="12" s="1"/>
  <c r="A103" i="12" s="1"/>
  <c r="A104" i="12" s="1"/>
  <c r="A105" i="12" s="1"/>
  <c r="A108" i="12" s="1"/>
  <c r="A109" i="12" s="1"/>
  <c r="A110" i="12" s="1"/>
  <c r="A112" i="12" s="1"/>
  <c r="A118" i="12" s="1"/>
  <c r="A119" i="12" s="1"/>
  <c r="A120" i="12" s="1"/>
  <c r="A123" i="12" s="1"/>
  <c r="A124" i="12" s="1"/>
  <c r="A125" i="12" s="1"/>
  <c r="A128" i="12" s="1"/>
  <c r="A129" i="12" s="1"/>
  <c r="A130" i="12" s="1"/>
  <c r="G13" i="12"/>
  <c r="C9" i="11" s="1"/>
  <c r="K12" i="12"/>
  <c r="K13" i="12" s="1"/>
  <c r="I12" i="12"/>
  <c r="I13" i="12" s="1"/>
  <c r="D9" i="11" s="1"/>
  <c r="G12" i="12"/>
  <c r="H38" i="13"/>
  <c r="M8" i="13"/>
  <c r="K164" i="15"/>
  <c r="I164" i="15"/>
  <c r="G164" i="15"/>
  <c r="K163" i="15"/>
  <c r="I163" i="15"/>
  <c r="G163" i="15"/>
  <c r="K162" i="15"/>
  <c r="I162" i="15"/>
  <c r="G162" i="15"/>
  <c r="K159" i="15"/>
  <c r="I159" i="15"/>
  <c r="G159" i="15"/>
  <c r="K158" i="15"/>
  <c r="I158" i="15"/>
  <c r="G158" i="15"/>
  <c r="K157" i="15"/>
  <c r="I157" i="15"/>
  <c r="G157" i="15"/>
  <c r="K154" i="15"/>
  <c r="I154" i="15"/>
  <c r="G154" i="15"/>
  <c r="K153" i="15"/>
  <c r="I153" i="15"/>
  <c r="G153" i="15"/>
  <c r="K152" i="15"/>
  <c r="K165" i="15" s="1"/>
  <c r="I152" i="15"/>
  <c r="G152" i="15"/>
  <c r="K146" i="15"/>
  <c r="I146" i="15"/>
  <c r="G146" i="15"/>
  <c r="K144" i="15"/>
  <c r="I144" i="15"/>
  <c r="G144" i="15"/>
  <c r="K143" i="15"/>
  <c r="I143" i="15"/>
  <c r="G143" i="15"/>
  <c r="K142" i="15"/>
  <c r="I142" i="15"/>
  <c r="G142" i="15"/>
  <c r="K139" i="15"/>
  <c r="I139" i="15"/>
  <c r="G139" i="15"/>
  <c r="K138" i="15"/>
  <c r="I138" i="15"/>
  <c r="G138" i="15"/>
  <c r="K137" i="15"/>
  <c r="I137" i="15"/>
  <c r="G137" i="15"/>
  <c r="K136" i="15"/>
  <c r="I136" i="15"/>
  <c r="G136" i="15"/>
  <c r="K132" i="15"/>
  <c r="I132" i="15"/>
  <c r="G132" i="15"/>
  <c r="K130" i="15"/>
  <c r="I130" i="15"/>
  <c r="G130" i="15"/>
  <c r="K129" i="15"/>
  <c r="I129" i="15"/>
  <c r="G129" i="15"/>
  <c r="K128" i="15"/>
  <c r="I128" i="15"/>
  <c r="G128" i="15"/>
  <c r="K127" i="15"/>
  <c r="I127" i="15"/>
  <c r="G127" i="15"/>
  <c r="K126" i="15"/>
  <c r="I126" i="15"/>
  <c r="G126" i="15"/>
  <c r="K125" i="15"/>
  <c r="I125" i="15"/>
  <c r="G125" i="15"/>
  <c r="K122" i="15"/>
  <c r="I122" i="15"/>
  <c r="G122" i="15"/>
  <c r="K121" i="15"/>
  <c r="I121" i="15"/>
  <c r="G121" i="15"/>
  <c r="K118" i="15"/>
  <c r="I118" i="15"/>
  <c r="G118" i="15"/>
  <c r="K117" i="15"/>
  <c r="I117" i="15"/>
  <c r="G117" i="15"/>
  <c r="K116" i="15"/>
  <c r="I116" i="15"/>
  <c r="G116" i="15"/>
  <c r="K115" i="15"/>
  <c r="I115" i="15"/>
  <c r="G115" i="15"/>
  <c r="K114" i="15"/>
  <c r="I114" i="15"/>
  <c r="G114" i="15"/>
  <c r="K113" i="15"/>
  <c r="I113" i="15"/>
  <c r="G113" i="15"/>
  <c r="K112" i="15"/>
  <c r="I112" i="15"/>
  <c r="G112" i="15"/>
  <c r="K111" i="15"/>
  <c r="I111" i="15"/>
  <c r="G111" i="15"/>
  <c r="K108" i="15"/>
  <c r="I108" i="15"/>
  <c r="G108" i="15"/>
  <c r="K105" i="15"/>
  <c r="I105" i="15"/>
  <c r="G105" i="15"/>
  <c r="K103" i="15"/>
  <c r="I103" i="15"/>
  <c r="G103" i="15"/>
  <c r="K101" i="15"/>
  <c r="I101" i="15"/>
  <c r="G101" i="15"/>
  <c r="K98" i="15"/>
  <c r="I98" i="15"/>
  <c r="G98" i="15"/>
  <c r="K97" i="15"/>
  <c r="I97" i="15"/>
  <c r="G97" i="15"/>
  <c r="K96" i="15"/>
  <c r="I96" i="15"/>
  <c r="G96" i="15"/>
  <c r="K95" i="15"/>
  <c r="I95" i="15"/>
  <c r="G95" i="15"/>
  <c r="K94" i="15"/>
  <c r="I94" i="15"/>
  <c r="G94" i="15"/>
  <c r="K93" i="15"/>
  <c r="I93" i="15"/>
  <c r="G93" i="15"/>
  <c r="K92" i="15"/>
  <c r="I92" i="15"/>
  <c r="G92" i="15"/>
  <c r="K91" i="15"/>
  <c r="I91" i="15"/>
  <c r="G91" i="15"/>
  <c r="K90" i="15"/>
  <c r="I90" i="15"/>
  <c r="G90" i="15"/>
  <c r="K89" i="15"/>
  <c r="I89" i="15"/>
  <c r="G89" i="15"/>
  <c r="K88" i="15"/>
  <c r="I88" i="15"/>
  <c r="G88" i="15"/>
  <c r="K87" i="15"/>
  <c r="I87" i="15"/>
  <c r="G87" i="15"/>
  <c r="K86" i="15"/>
  <c r="I86" i="15"/>
  <c r="G86" i="15"/>
  <c r="K85" i="15"/>
  <c r="I85" i="15"/>
  <c r="G85" i="15"/>
  <c r="K84" i="15"/>
  <c r="I84" i="15"/>
  <c r="G84" i="15"/>
  <c r="K83" i="15"/>
  <c r="I83" i="15"/>
  <c r="G83" i="15"/>
  <c r="K82" i="15"/>
  <c r="K109" i="15" s="1"/>
  <c r="I82" i="15"/>
  <c r="G82" i="15"/>
  <c r="K81" i="15"/>
  <c r="I81" i="15"/>
  <c r="G81" i="15"/>
  <c r="K79" i="15"/>
  <c r="K78" i="15"/>
  <c r="I78" i="15"/>
  <c r="G78" i="15"/>
  <c r="K76" i="15"/>
  <c r="I76" i="15"/>
  <c r="G76" i="15"/>
  <c r="K75" i="15"/>
  <c r="I75" i="15"/>
  <c r="G75" i="15"/>
  <c r="K74" i="15"/>
  <c r="I74" i="15"/>
  <c r="G74" i="15"/>
  <c r="K73" i="15"/>
  <c r="I73" i="15"/>
  <c r="G73" i="15"/>
  <c r="K72" i="15"/>
  <c r="I72" i="15"/>
  <c r="G72" i="15"/>
  <c r="K69" i="15"/>
  <c r="I69" i="15"/>
  <c r="G69" i="15"/>
  <c r="K68" i="15"/>
  <c r="I68" i="15"/>
  <c r="G68" i="15"/>
  <c r="K67" i="15"/>
  <c r="I67" i="15"/>
  <c r="G67" i="15"/>
  <c r="K66" i="15"/>
  <c r="I66" i="15"/>
  <c r="G66" i="15"/>
  <c r="K65" i="15"/>
  <c r="I65" i="15"/>
  <c r="G65" i="15"/>
  <c r="K63" i="15"/>
  <c r="I63" i="15"/>
  <c r="G63" i="15"/>
  <c r="K62" i="15"/>
  <c r="I62" i="15"/>
  <c r="G62" i="15"/>
  <c r="K61" i="15"/>
  <c r="I61" i="15"/>
  <c r="G61" i="15"/>
  <c r="K60" i="15"/>
  <c r="I60" i="15"/>
  <c r="G60" i="15"/>
  <c r="K59" i="15"/>
  <c r="I59" i="15"/>
  <c r="G59" i="15"/>
  <c r="K58" i="15"/>
  <c r="I58" i="15"/>
  <c r="G58" i="15"/>
  <c r="K57" i="15"/>
  <c r="I57" i="15"/>
  <c r="G57" i="15"/>
  <c r="K56" i="15"/>
  <c r="I56" i="15"/>
  <c r="G56" i="15"/>
  <c r="K55" i="15"/>
  <c r="I55" i="15"/>
  <c r="G55" i="15"/>
  <c r="K54" i="15"/>
  <c r="I54" i="15"/>
  <c r="G54" i="15"/>
  <c r="K53" i="15"/>
  <c r="I53" i="15"/>
  <c r="G53" i="15"/>
  <c r="K52" i="15"/>
  <c r="I52" i="15"/>
  <c r="G52" i="15"/>
  <c r="K51" i="15"/>
  <c r="I51" i="15"/>
  <c r="G51" i="15"/>
  <c r="K48" i="15"/>
  <c r="I48" i="15"/>
  <c r="G48" i="15"/>
  <c r="K46" i="15"/>
  <c r="I46" i="15"/>
  <c r="G46" i="15"/>
  <c r="K45" i="15"/>
  <c r="I45" i="15"/>
  <c r="G45" i="15"/>
  <c r="K44" i="15"/>
  <c r="I44" i="15"/>
  <c r="G44" i="15"/>
  <c r="K41" i="15"/>
  <c r="I41" i="15"/>
  <c r="G41" i="15"/>
  <c r="K40" i="15"/>
  <c r="I40" i="15"/>
  <c r="G40" i="15"/>
  <c r="K39" i="15"/>
  <c r="I39" i="15"/>
  <c r="G39" i="15"/>
  <c r="K38" i="15"/>
  <c r="I38" i="15"/>
  <c r="G38" i="15"/>
  <c r="K37" i="15"/>
  <c r="I37" i="15"/>
  <c r="G37" i="15"/>
  <c r="K36" i="15"/>
  <c r="I36" i="15"/>
  <c r="G36" i="15"/>
  <c r="K35" i="15"/>
  <c r="I35" i="15"/>
  <c r="G35" i="15"/>
  <c r="K34" i="15"/>
  <c r="I34" i="15"/>
  <c r="G34" i="15"/>
  <c r="K33" i="15"/>
  <c r="I33" i="15"/>
  <c r="G33" i="15"/>
  <c r="K32" i="15"/>
  <c r="I32" i="15"/>
  <c r="G32" i="15"/>
  <c r="K31" i="15"/>
  <c r="I31" i="15"/>
  <c r="G31" i="15"/>
  <c r="K30" i="15"/>
  <c r="I30" i="15"/>
  <c r="G30" i="15"/>
  <c r="K29" i="15"/>
  <c r="I29" i="15"/>
  <c r="G29" i="15"/>
  <c r="K28" i="15"/>
  <c r="I28" i="15"/>
  <c r="G28" i="15"/>
  <c r="K27" i="15"/>
  <c r="I27" i="15"/>
  <c r="G27" i="15"/>
  <c r="K26" i="15"/>
  <c r="I26" i="15"/>
  <c r="G26" i="15"/>
  <c r="K25" i="15"/>
  <c r="I25" i="15"/>
  <c r="G25" i="15"/>
  <c r="K24" i="15"/>
  <c r="I24" i="15"/>
  <c r="I49" i="15" s="1"/>
  <c r="D11" i="14" s="1"/>
  <c r="G24" i="15"/>
  <c r="K23" i="15"/>
  <c r="I23" i="15"/>
  <c r="G23" i="15"/>
  <c r="K20" i="15"/>
  <c r="I20" i="15"/>
  <c r="G20" i="15"/>
  <c r="K17" i="15"/>
  <c r="I17" i="15"/>
  <c r="G17" i="15"/>
  <c r="K15" i="15"/>
  <c r="K21" i="15" s="1"/>
  <c r="I15" i="15"/>
  <c r="I21" i="15" s="1"/>
  <c r="D10" i="14" s="1"/>
  <c r="G15" i="15"/>
  <c r="A15" i="15"/>
  <c r="A17" i="15" s="1"/>
  <c r="A20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4" i="15" s="1"/>
  <c r="A45" i="15" s="1"/>
  <c r="A46" i="15" s="1"/>
  <c r="A48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5" i="15" s="1"/>
  <c r="A66" i="15" s="1"/>
  <c r="A67" i="15" s="1"/>
  <c r="A68" i="15" s="1"/>
  <c r="A69" i="15" s="1"/>
  <c r="A72" i="15" s="1"/>
  <c r="A73" i="15" s="1"/>
  <c r="A74" i="15" s="1"/>
  <c r="A75" i="15" s="1"/>
  <c r="A76" i="15" s="1"/>
  <c r="A78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101" i="15" s="1"/>
  <c r="A103" i="15" s="1"/>
  <c r="A105" i="15" s="1"/>
  <c r="A108" i="15" s="1"/>
  <c r="A111" i="15" s="1"/>
  <c r="A112" i="15" s="1"/>
  <c r="A113" i="15" s="1"/>
  <c r="A114" i="15" s="1"/>
  <c r="A115" i="15" s="1"/>
  <c r="A116" i="15" s="1"/>
  <c r="A117" i="15" s="1"/>
  <c r="A118" i="15" s="1"/>
  <c r="A121" i="15" s="1"/>
  <c r="A122" i="15" s="1"/>
  <c r="A125" i="15" s="1"/>
  <c r="A126" i="15" s="1"/>
  <c r="A127" i="15" s="1"/>
  <c r="A128" i="15" s="1"/>
  <c r="A129" i="15" s="1"/>
  <c r="A130" i="15" s="1"/>
  <c r="A132" i="15" s="1"/>
  <c r="A136" i="15" s="1"/>
  <c r="A137" i="15" s="1"/>
  <c r="A138" i="15" s="1"/>
  <c r="A139" i="15" s="1"/>
  <c r="A142" i="15" s="1"/>
  <c r="A143" i="15" s="1"/>
  <c r="A144" i="15" s="1"/>
  <c r="A146" i="15" s="1"/>
  <c r="A152" i="15" s="1"/>
  <c r="A153" i="15" s="1"/>
  <c r="A154" i="15" s="1"/>
  <c r="A157" i="15" s="1"/>
  <c r="A158" i="15" s="1"/>
  <c r="A159" i="15" s="1"/>
  <c r="A162" i="15" s="1"/>
  <c r="A163" i="15" s="1"/>
  <c r="A164" i="15" s="1"/>
  <c r="K12" i="15"/>
  <c r="K13" i="15" s="1"/>
  <c r="I12" i="15"/>
  <c r="I13" i="15" s="1"/>
  <c r="D9" i="14" s="1"/>
  <c r="G12" i="15"/>
  <c r="G13" i="15" s="1"/>
  <c r="C9" i="14" s="1"/>
  <c r="K49" i="15" l="1"/>
  <c r="K124" i="6"/>
  <c r="K133" i="15"/>
  <c r="K131" i="12"/>
  <c r="G165" i="15"/>
  <c r="C16" i="14" s="1"/>
  <c r="I17" i="12"/>
  <c r="D10" i="11" s="1"/>
  <c r="K147" i="15"/>
  <c r="G150" i="6"/>
  <c r="C16" i="5" s="1"/>
  <c r="K75" i="12"/>
  <c r="E9" i="14"/>
  <c r="G21" i="15"/>
  <c r="C10" i="14" s="1"/>
  <c r="I109" i="15"/>
  <c r="D13" i="14" s="1"/>
  <c r="G45" i="12"/>
  <c r="C11" i="11" s="1"/>
  <c r="K152" i="9"/>
  <c r="K44" i="6"/>
  <c r="K132" i="6"/>
  <c r="K150" i="6"/>
  <c r="I133" i="15"/>
  <c r="D14" i="14" s="1"/>
  <c r="E9" i="8"/>
  <c r="K96" i="9"/>
  <c r="K120" i="9"/>
  <c r="G134" i="9"/>
  <c r="C14" i="8" s="1"/>
  <c r="G44" i="6"/>
  <c r="C11" i="5" s="1"/>
  <c r="K72" i="6"/>
  <c r="I100" i="6"/>
  <c r="D13" i="5" s="1"/>
  <c r="G17" i="12"/>
  <c r="C10" i="11" s="1"/>
  <c r="I99" i="12"/>
  <c r="D13" i="11" s="1"/>
  <c r="K40" i="9"/>
  <c r="K134" i="9"/>
  <c r="E9" i="5"/>
  <c r="I72" i="6"/>
  <c r="D12" i="5" s="1"/>
  <c r="I150" i="6"/>
  <c r="D16" i="5" s="1"/>
  <c r="I132" i="6"/>
  <c r="D15" i="5" s="1"/>
  <c r="G132" i="6"/>
  <c r="C15" i="5" s="1"/>
  <c r="G124" i="6"/>
  <c r="C14" i="5" s="1"/>
  <c r="I124" i="6"/>
  <c r="D14" i="5" s="1"/>
  <c r="G100" i="6"/>
  <c r="C13" i="5" s="1"/>
  <c r="E13" i="5" s="1"/>
  <c r="G72" i="6"/>
  <c r="C12" i="5" s="1"/>
  <c r="I44" i="6"/>
  <c r="D11" i="5" s="1"/>
  <c r="E11" i="5" s="1"/>
  <c r="I152" i="9"/>
  <c r="D15" i="8" s="1"/>
  <c r="E15" i="8" s="1"/>
  <c r="I134" i="9"/>
  <c r="D14" i="8" s="1"/>
  <c r="G120" i="9"/>
  <c r="C13" i="8" s="1"/>
  <c r="I120" i="9"/>
  <c r="D13" i="8" s="1"/>
  <c r="I96" i="9"/>
  <c r="D12" i="8" s="1"/>
  <c r="G96" i="9"/>
  <c r="C12" i="8" s="1"/>
  <c r="I40" i="9"/>
  <c r="D10" i="8" s="1"/>
  <c r="G40" i="9"/>
  <c r="C10" i="8" s="1"/>
  <c r="I131" i="12"/>
  <c r="D15" i="11" s="1"/>
  <c r="E15" i="11" s="1"/>
  <c r="I113" i="12"/>
  <c r="D14" i="11" s="1"/>
  <c r="G113" i="12"/>
  <c r="C14" i="11" s="1"/>
  <c r="G99" i="12"/>
  <c r="C13" i="11" s="1"/>
  <c r="G75" i="12"/>
  <c r="C12" i="11" s="1"/>
  <c r="I75" i="12"/>
  <c r="D12" i="11" s="1"/>
  <c r="I45" i="12"/>
  <c r="D11" i="11" s="1"/>
  <c r="E10" i="11"/>
  <c r="E9" i="11"/>
  <c r="I165" i="15"/>
  <c r="D16" i="14" s="1"/>
  <c r="E16" i="14" s="1"/>
  <c r="I147" i="15"/>
  <c r="D15" i="14" s="1"/>
  <c r="G147" i="15"/>
  <c r="C15" i="14" s="1"/>
  <c r="G133" i="15"/>
  <c r="C14" i="14" s="1"/>
  <c r="E14" i="14" s="1"/>
  <c r="G109" i="15"/>
  <c r="C13" i="14" s="1"/>
  <c r="E13" i="14" s="1"/>
  <c r="G79" i="15"/>
  <c r="C12" i="14" s="1"/>
  <c r="E10" i="14"/>
  <c r="G49" i="15"/>
  <c r="C11" i="14" s="1"/>
  <c r="E11" i="14" s="1"/>
  <c r="I79" i="15"/>
  <c r="D12" i="14" s="1"/>
  <c r="I70" i="9"/>
  <c r="D11" i="8" s="1"/>
  <c r="K70" i="9"/>
  <c r="G70" i="9"/>
  <c r="C11" i="8" s="1"/>
  <c r="I16" i="6"/>
  <c r="D10" i="5" s="1"/>
  <c r="E10" i="5" s="1"/>
  <c r="K16" i="6"/>
  <c r="E16" i="5" l="1"/>
  <c r="E14" i="8"/>
  <c r="E13" i="11"/>
  <c r="E15" i="5"/>
  <c r="E14" i="5"/>
  <c r="C17" i="5"/>
  <c r="C19" i="5" s="1"/>
  <c r="E14" i="4" s="1"/>
  <c r="E12" i="5"/>
  <c r="D17" i="5"/>
  <c r="D19" i="5" s="1"/>
  <c r="E15" i="4" s="1"/>
  <c r="E13" i="8"/>
  <c r="E12" i="8"/>
  <c r="E11" i="8"/>
  <c r="D16" i="8"/>
  <c r="D18" i="8" s="1"/>
  <c r="E15" i="7" s="1"/>
  <c r="E10" i="8"/>
  <c r="E14" i="11"/>
  <c r="C16" i="11"/>
  <c r="C18" i="11" s="1"/>
  <c r="E14" i="10" s="1"/>
  <c r="E12" i="11"/>
  <c r="D16" i="11"/>
  <c r="D18" i="11" s="1"/>
  <c r="E15" i="10" s="1"/>
  <c r="E11" i="11"/>
  <c r="D17" i="14"/>
  <c r="D19" i="14" s="1"/>
  <c r="E15" i="13" s="1"/>
  <c r="E15" i="14"/>
  <c r="E12" i="14"/>
  <c r="C17" i="14"/>
  <c r="C19" i="14" s="1"/>
  <c r="E14" i="13" s="1"/>
  <c r="C16" i="8"/>
  <c r="C18" i="8" s="1"/>
  <c r="E14" i="7" s="1"/>
  <c r="E17" i="14" l="1"/>
  <c r="E19" i="14" s="1"/>
  <c r="E17" i="5"/>
  <c r="E19" i="5" s="1"/>
  <c r="E16" i="8"/>
  <c r="E18" i="8" s="1"/>
  <c r="E16" i="11"/>
  <c r="E18" i="11" s="1"/>
  <c r="E16" i="13"/>
  <c r="E20" i="13" s="1"/>
  <c r="M15" i="13" s="1"/>
  <c r="E16" i="4" l="1"/>
  <c r="E20" i="4" s="1"/>
  <c r="J152" i="6" s="1"/>
  <c r="E16" i="7"/>
  <c r="E20" i="7" s="1"/>
  <c r="M17" i="7" s="1"/>
  <c r="E16" i="10"/>
  <c r="E20" i="10" s="1"/>
  <c r="M26" i="10" s="1"/>
  <c r="M22" i="13"/>
  <c r="M25" i="13"/>
  <c r="M18" i="13"/>
  <c r="M17" i="13"/>
  <c r="M19" i="13"/>
  <c r="M26" i="13"/>
  <c r="M20" i="13"/>
  <c r="M28" i="13"/>
  <c r="E27" i="13" s="1"/>
  <c r="M16" i="13"/>
  <c r="M23" i="13"/>
  <c r="E24" i="13"/>
  <c r="J167" i="15"/>
  <c r="M14" i="13"/>
  <c r="M21" i="13"/>
  <c r="M22" i="4" l="1"/>
  <c r="M28" i="4"/>
  <c r="E27" i="4" s="1"/>
  <c r="M26" i="4"/>
  <c r="M20" i="4"/>
  <c r="M18" i="4"/>
  <c r="M16" i="4"/>
  <c r="M15" i="4"/>
  <c r="M19" i="4"/>
  <c r="M21" i="4"/>
  <c r="E24" i="4"/>
  <c r="M23" i="4"/>
  <c r="M25" i="4"/>
  <c r="M17" i="4"/>
  <c r="M14" i="4"/>
  <c r="M14" i="7"/>
  <c r="M15" i="7"/>
  <c r="M22" i="7"/>
  <c r="J154" i="9"/>
  <c r="M19" i="7"/>
  <c r="M28" i="7"/>
  <c r="E27" i="7" s="1"/>
  <c r="M26" i="7"/>
  <c r="M25" i="7"/>
  <c r="E26" i="7" s="1"/>
  <c r="M23" i="7"/>
  <c r="M18" i="7"/>
  <c r="M20" i="7"/>
  <c r="M21" i="7"/>
  <c r="M16" i="7"/>
  <c r="E24" i="7"/>
  <c r="M14" i="10"/>
  <c r="M19" i="10"/>
  <c r="M23" i="10"/>
  <c r="M22" i="10"/>
  <c r="M21" i="10"/>
  <c r="M18" i="10"/>
  <c r="M17" i="10"/>
  <c r="M16" i="10"/>
  <c r="E24" i="10"/>
  <c r="M15" i="10"/>
  <c r="E15" i="2"/>
  <c r="J133" i="12"/>
  <c r="M28" i="10"/>
  <c r="E27" i="10" s="1"/>
  <c r="M25" i="10"/>
  <c r="E26" i="10" s="1"/>
  <c r="M20" i="10"/>
  <c r="E26" i="13"/>
  <c r="E25" i="13"/>
  <c r="E26" i="4" l="1"/>
  <c r="E18" i="2" s="1"/>
  <c r="E25" i="4"/>
  <c r="E25" i="7"/>
  <c r="E28" i="7" s="1"/>
  <c r="D12" i="3" s="1"/>
  <c r="E19" i="2"/>
  <c r="E25" i="10"/>
  <c r="E28" i="10" s="1"/>
  <c r="D13" i="3" s="1"/>
  <c r="E28" i="13"/>
  <c r="D14" i="3" s="1"/>
  <c r="E28" i="4" l="1"/>
  <c r="H35" i="4" s="1"/>
  <c r="H36" i="4" s="1"/>
  <c r="H35" i="7"/>
  <c r="H36" i="7" s="1"/>
  <c r="H39" i="7" s="1"/>
  <c r="E12" i="3" s="1"/>
  <c r="E17" i="2"/>
  <c r="H35" i="10"/>
  <c r="H36" i="10" s="1"/>
  <c r="H39" i="10" s="1"/>
  <c r="E13" i="3" s="1"/>
  <c r="H35" i="13"/>
  <c r="H36" i="13" s="1"/>
  <c r="H39" i="13" s="1"/>
  <c r="E14" i="3" s="1"/>
  <c r="D11" i="3" l="1"/>
  <c r="D15" i="3" s="1"/>
  <c r="E21" i="2"/>
  <c r="E24" i="2"/>
  <c r="E23" i="2"/>
  <c r="H39" i="4"/>
  <c r="E11" i="3" s="1"/>
  <c r="E15" i="3" s="1"/>
  <c r="E27" i="2" l="1"/>
</calcChain>
</file>

<file path=xl/sharedStrings.xml><?xml version="1.0" encoding="utf-8"?>
<sst xmlns="http://schemas.openxmlformats.org/spreadsheetml/2006/main" count="2068" uniqueCount="340">
  <si>
    <t>Stavba :  - Krajinné enklávy, Dobrotice - Žopy</t>
  </si>
  <si>
    <t>Objekt : SO-04 - LOKALITA DOBROTICE (17)</t>
  </si>
  <si>
    <t xml:space="preserve">Datum zpracování : </t>
  </si>
  <si>
    <t>POLOŽKOVÝ ROZPOČET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</si>
  <si>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</si>
  <si>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</si>
  <si>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</si>
  <si>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</si>
  <si>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</si>
  <si>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</si>
  <si>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</si>
  <si>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</si>
  <si>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</si>
  <si>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</si>
  <si>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</si>
  <si>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</si>
  <si>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</si>
  <si>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</si>
  <si>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</si>
  <si>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</si>
  <si>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</si>
  <si>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</si>
  <si>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</si>
  <si>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</si>
  <si>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</si>
  <si>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</si>
  <si>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</si>
  <si>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</si>
  <si>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</si>
  <si>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1</t>
  </si>
  <si>
    <t>Geodetické zaměření</t>
  </si>
  <si>
    <t>R</t>
  </si>
  <si>
    <t>GEODETICKÉ ZAMĚŘENÍ</t>
  </si>
  <si>
    <t>BOD</t>
  </si>
  <si>
    <t>oddíl 2</t>
  </si>
  <si>
    <t>Zemní práce:</t>
  </si>
  <si>
    <t>O-11120-0</t>
  </si>
  <si>
    <t>KS</t>
  </si>
  <si>
    <t>- uvolnění korunového prostoru, jednorázová základní částka do 1ha</t>
  </si>
  <si>
    <t>- vstupní řez dlouhodobě zanedbaného ovocného stromu</t>
  </si>
  <si>
    <t>ŠTĚPKOVÁNÍ - jednorázová základní částka do 10m3</t>
  </si>
  <si>
    <t>oddíl 3</t>
  </si>
  <si>
    <t>Výsadba alejových stromů s balem, ok 10 - 12 cm, dtbal</t>
  </si>
  <si>
    <t>VYTYČENÍ VÝSADBOVÉHO PLÁNU</t>
  </si>
  <si>
    <t>C-183101115-0</t>
  </si>
  <si>
    <t>JAMKY ROVINA BEZ VÝMENY PŮDY 0,4M3</t>
  </si>
  <si>
    <t>ZÁSOBNÍ POMALUROZPUSTNÉ HNOJIVO - 5 ks tablet/strom</t>
  </si>
  <si>
    <t>C-184808111-0</t>
  </si>
  <si>
    <t>ODVĚTV A TVAR OŘEZ DŘEVIN (komparativní a výchovný řez)</t>
  </si>
  <si>
    <t>C-184102113-0</t>
  </si>
  <si>
    <t>VYSADBA DŘEV S BALEM V ROVINE D 0,4 M</t>
  </si>
  <si>
    <t>C-184202111-0</t>
  </si>
  <si>
    <t>KOTVENI DŘEVIN KULY DO 2M - TŘEMI KŮLY</t>
  </si>
  <si>
    <t>H-61491115-1</t>
  </si>
  <si>
    <t>KŮL ZAHRADNICKY FREZOVANY D 6 V 250 CM</t>
  </si>
  <si>
    <t>UVAZOVÝ MATERIÁL, BAVLNA - 1,5 m/strom</t>
  </si>
  <si>
    <t>PŘÍČKY - 1,5 m/strom, SPOJOVACÍ MATERIÁL - 6 ks spoj.m./strom</t>
  </si>
  <si>
    <t>C-184808221-0</t>
  </si>
  <si>
    <t xml:space="preserve">RÁKOSOVÁ ROHOŽ, 0,4 m/strom </t>
  </si>
  <si>
    <t>M</t>
  </si>
  <si>
    <t>C-184804112-0</t>
  </si>
  <si>
    <t>OCHRANA DREVIN CHRANIC PLETIVO ROVINA 1,6 m/strom</t>
  </si>
  <si>
    <t>INDIVIDUÁLNÍ OCHRANA - pletivo svař. pozink.120 cm</t>
  </si>
  <si>
    <t>C-184921093-0</t>
  </si>
  <si>
    <t>MULČOVANI ROSTLIN TL DO 0,1M V ROVINĚ</t>
  </si>
  <si>
    <t>M2</t>
  </si>
  <si>
    <t>H-10391100-1</t>
  </si>
  <si>
    <t xml:space="preserve">KŮRA, ŠTĚPKA, MULCOVACI MATERIÁL VL, </t>
  </si>
  <si>
    <t>M3</t>
  </si>
  <si>
    <t>C-185804312-0</t>
  </si>
  <si>
    <t>ZALITI ROSTLIN VODOU PL PRES 20M2</t>
  </si>
  <si>
    <t>C-185851111-0</t>
  </si>
  <si>
    <t>DOVOZ VODY PRO ZÁLIVKU ROSTL DO 6KM</t>
  </si>
  <si>
    <t>ÚPRAVA PŮDY PRO SADOVNICKÉ ÚPRAVY (závlahová mísa...)</t>
  </si>
  <si>
    <t>SADEBNÍ MATERIÁL</t>
  </si>
  <si>
    <t>javor mléč (Acer platanoides), OK 10 - 12 CM DTBAL</t>
  </si>
  <si>
    <t>lípa velkolistá (Tilia platyphyllos), OK 10 - 12 CM DTBAL</t>
  </si>
  <si>
    <t>třešeň obecná  - ovoc. (Prunus avium), OK 10 - 12 CM DTBAL</t>
  </si>
  <si>
    <t>C-998231311-0</t>
  </si>
  <si>
    <t>PRESUN HMOT PRO SADOVNICKÉ ÚPRAVY</t>
  </si>
  <si>
    <t>T</t>
  </si>
  <si>
    <t>oddíl 4</t>
  </si>
  <si>
    <t>Výsadba KK list. odrostek 121 - 250 cm</t>
  </si>
  <si>
    <t>C-183101114-0</t>
  </si>
  <si>
    <t>JAMKY ROVINA BEZ VÝMENY PŮDY 0,125 M3</t>
  </si>
  <si>
    <t>HYDROGEL (8 g/KS)</t>
  </si>
  <si>
    <t>C-184201111-0</t>
  </si>
  <si>
    <t>VYSADBA STROMU V ROVINE V 1,8 M</t>
  </si>
  <si>
    <t>KOTVENI DŘEVIN KULY DO 2M - JEDNÍM KŮLEM</t>
  </si>
  <si>
    <t>H-61491113-1</t>
  </si>
  <si>
    <t>KŮL ZAHRADNICKY FREZOVANY D 7 V 200CM</t>
  </si>
  <si>
    <t>UVAZOVY MATERIÁL, BAVLNA - 0,5 m/strom</t>
  </si>
  <si>
    <t xml:space="preserve">RÁKOSOVÁ ROHOŽ, 0,3 m/strom </t>
  </si>
  <si>
    <t>OCHRANA DREVIN CHRANIC PLETIVO ROVINA - 1 m/strom  *</t>
  </si>
  <si>
    <t>INDIVIDUÁLNÍ OCHRANA - pletivo svař. pozink.120 cm  *</t>
  </si>
  <si>
    <t>MULČOVANÍ ROSTLIN TL DO 0,1M V ROVINĚ</t>
  </si>
  <si>
    <t xml:space="preserve">KURA, ŠTĚPKA, MULCOVACI MATERIÁL VL, </t>
  </si>
  <si>
    <t>lípa velkolistá (Tilia platyphyllos), KK list. odrostek 121-250 cm</t>
  </si>
  <si>
    <t>javor mléč (Acer platanoides), KK list. odrostek 121-250 cm</t>
  </si>
  <si>
    <t>dub zimní (Quercus petraea), KK list. odrostek 121-250 cm</t>
  </si>
  <si>
    <t>habr obecný (Carpinus betulus), KK list. odrostek 121-250 cm</t>
  </si>
  <si>
    <t>bříza bělokorá (Betula pendula),KK list. odrostek 121-250 cm</t>
  </si>
  <si>
    <t>oddíl 5</t>
  </si>
  <si>
    <t>Výsadba PK ovocný špičák</t>
  </si>
  <si>
    <t>ZÁSOBNÍ POMALU ROZPUSTNÉ HNOJIVO - 5 ks tablet/strom</t>
  </si>
  <si>
    <t>OCHRANA DŘEVIN CHRANIC PLETIVO ROVINA - 1 m/strom</t>
  </si>
  <si>
    <t xml:space="preserve">INDIVIDUÁLNÍ OCHRANA - pletivo svař. pozink.120 cm </t>
  </si>
  <si>
    <t>hrušeň obecná (Pyrus communis), PK ovocný špičák (150CM+)</t>
  </si>
  <si>
    <t xml:space="preserve">doporučená odrůda hrušně: Muškatelka letní, Konference, Williamsova </t>
  </si>
  <si>
    <t>jabloň domácí (Malus domestica), PK ovocný špičák (150CM+)</t>
  </si>
  <si>
    <t>doporučená odrůda: Panenské české, Sudetská reneta, Gravštynské</t>
  </si>
  <si>
    <t>švestka domácí (Prunus domestica), PK ovocný špičák (150CM+)</t>
  </si>
  <si>
    <t>doporučená odrůda: Durancie, Švestka domácí, Čačanská lepotica</t>
  </si>
  <si>
    <t>oddíl 61</t>
  </si>
  <si>
    <t>Výsadba keře kontejner 40-60 cm</t>
  </si>
  <si>
    <t>C-183101113-0</t>
  </si>
  <si>
    <t>JAMKY ROVINA BEZ VÝMENY PŮDY 0,05 M3</t>
  </si>
  <si>
    <t>ZÁSOBNÍ POMALUROZPUSTNÉ HNOJIVO - 3 ks tablet/ks</t>
  </si>
  <si>
    <t>C-184004723-0</t>
  </si>
  <si>
    <t>VYSAD SAZENIC KEŘU V 60- D 50 HL 50CM</t>
  </si>
  <si>
    <t>Mulčování keřových segmentů - (7,5 x 2 m)  - 18 ks</t>
  </si>
  <si>
    <t>MULČOVANÍ ROSTLIN V ROVINĚ  (0,01 m3/m2)</t>
  </si>
  <si>
    <t xml:space="preserve">KŮRA, ŠTĚPKA, MULČOVACÍ MATERIÁL VL, </t>
  </si>
  <si>
    <t xml:space="preserve">svída krvavá (Cornus sanguinea), KK keř 40-60 cm, </t>
  </si>
  <si>
    <t xml:space="preserve">líska obecná (Corylus avellana) , KK keř 40-60 cm, </t>
  </si>
  <si>
    <t xml:space="preserve">kalina obecná (Viburnum opulus), KK keř 40-60 cm, </t>
  </si>
  <si>
    <t xml:space="preserve">brslen bradavičnatý (Euonymus verrucosus), KK keř 40-60 cm, </t>
  </si>
  <si>
    <t xml:space="preserve">hloh jednosemenný (Crataegus monogyna), KK keř 40-60 cm, </t>
  </si>
  <si>
    <t xml:space="preserve">ptačí zob obecný (Ligustrum vulgare), KK keř 40-60 cm, </t>
  </si>
  <si>
    <t>oddíl 62</t>
  </si>
  <si>
    <t>Plošná ochrana vysazených dřevin</t>
  </si>
  <si>
    <t xml:space="preserve">Lesnická oplocenka </t>
  </si>
  <si>
    <t xml:space="preserve">LESNICKA OPLOCENKA - PLETIVO 160 cm, 1,6/2,0 mm, 19 drátů </t>
  </si>
  <si>
    <t>KŮL MIN D 10/ 250cm - TVRDÉ DŘEVO</t>
  </si>
  <si>
    <t>DŘEVĚNÉ VZPĚRY</t>
  </si>
  <si>
    <t>BRANA PRO OBSLUHU OPLOCENKY</t>
  </si>
  <si>
    <t>Oplocení keřových segmentů - (7,5x2m) - 18 ks</t>
  </si>
  <si>
    <t>LESNICKĚ PLETIVO 160 cm, (doporučení min. 1,6/2,0 mm, 19 drátů)</t>
  </si>
  <si>
    <t>KUL DUBOVÝ 200 CM (doporučení min. 200 x 3 x 5,5 cm)</t>
  </si>
  <si>
    <t>DŘEVĚNÉ VZPĚRY (doporučení dubový kůl 200 x 3 x 5,5 cm)</t>
  </si>
  <si>
    <t>oddíl 63</t>
  </si>
  <si>
    <t xml:space="preserve">Následná péče o výsadby se zálivkou - po dobu 3 let </t>
  </si>
  <si>
    <t>* zálivka včetně dopravy vody, běžně 6x ročně, výchovný řez, kontrola, doplnění nebo odstranění kotvících a ochranných prvků, vyžínání porostu kolem sazenic</t>
  </si>
  <si>
    <t>1. Rok následné péče</t>
  </si>
  <si>
    <t>JEDNOTLIVÉ STROMY - BAL OK 10 - 12 CM</t>
  </si>
  <si>
    <t>JEDNOTLIVÉ STROMY</t>
  </si>
  <si>
    <t>KEŘE V ZÁPOJI</t>
  </si>
  <si>
    <t>2. Rok následné péče</t>
  </si>
  <si>
    <t>3. Rok následné péče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</si>
  <si>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</si>
  <si>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</si>
  <si>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</si>
  <si>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</si>
  <si>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</si>
  <si>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</si>
  <si>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Zemní práce</t>
  </si>
  <si>
    <t>HSV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</si>
  <si>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</si>
  <si>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</si>
  <si>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</si>
  <si>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</si>
  <si>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</si>
  <si>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</si>
  <si>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SO-04</t>
  </si>
  <si>
    <t>LOKALITA DOBROTICE (17)</t>
  </si>
  <si>
    <t/>
  </si>
  <si>
    <t>Kód stavby:</t>
  </si>
  <si>
    <t>Název stavby:</t>
  </si>
  <si>
    <t>SKP:</t>
  </si>
  <si>
    <t>Účelová M.J:</t>
  </si>
  <si>
    <t>Krajinné enklávy, Dobrotice - Žopy</t>
  </si>
  <si>
    <t>Projektant:</t>
  </si>
  <si>
    <t>Objednatel:</t>
  </si>
  <si>
    <t>Počet listů:</t>
  </si>
  <si>
    <t>Zpracovatel:</t>
  </si>
  <si>
    <t>Paměť krajiny ,s.r.o.</t>
  </si>
  <si>
    <t>Město Holešov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</si>
  <si>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</si>
  <si>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</si>
  <si>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</si>
  <si>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</si>
  <si>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</si>
  <si>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</si>
  <si>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</si>
  <si>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</si>
  <si>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</si>
  <si>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</si>
  <si>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</si>
  <si>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</si>
  <si>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</si>
  <si>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</si>
  <si>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</si>
  <si>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</si>
  <si>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</si>
  <si>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</si>
  <si>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</si>
  <si>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</si>
  <si>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</si>
  <si>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</si>
  <si>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</si>
  <si>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</si>
  <si>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</si>
  <si>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</si>
  <si>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</si>
  <si>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</si>
  <si>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</si>
  <si>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</si>
  <si>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</si>
  <si>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</si>
  <si>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</si>
  <si>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</si>
  <si>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</si>
  <si>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</si>
  <si>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</si>
  <si>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</si>
  <si>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</si>
  <si>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</si>
  <si>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</si>
  <si>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</si>
  <si>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</si>
  <si>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</si>
  <si>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</si>
  <si>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</si>
  <si>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</si>
  <si>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</si>
  <si>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</si>
  <si>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>Objekt : SO-03 - LOKALITA DOBROTICE (15)</t>
  </si>
  <si>
    <t>C-180401211-0</t>
  </si>
  <si>
    <t>ZALOŽENÍ TRAVNÍIKU VYSEV LUČNÍ V ROVINĚ</t>
  </si>
  <si>
    <t>KG</t>
  </si>
  <si>
    <t>OCHRANA DREVIN CHRANIC PLETIVO ROVINA - 1 m/strom *</t>
  </si>
  <si>
    <t>INDIVIDUÁLNÍ OCHRANA - pletivo svař. pozink.120 cm *</t>
  </si>
  <si>
    <t>Mulčování keřových segmentů  - (7,5 x 2 m)  - 9 ks</t>
  </si>
  <si>
    <t>Oplocení keřových segmentů - (7,5 x 2 m)  - 9 ks</t>
  </si>
  <si>
    <t>SO-03</t>
  </si>
  <si>
    <t>LOKALITA DOBROTICE (15)</t>
  </si>
  <si>
    <t>Objekt : SO-02 - LOKALITA DOBROTICE (7)</t>
  </si>
  <si>
    <t xml:space="preserve">C-184804112-0 </t>
  </si>
  <si>
    <t>INDIVIDUÁLNÍ OCHRANA - pletivo svař. pozink.120 cm   *</t>
  </si>
  <si>
    <t>Mulčování keřových segmentů - (7,5 x 2 m)  - 9 ks</t>
  </si>
  <si>
    <t>Oplocení keřových segmentů  - (7,5 x 2 m)  - 9 ks</t>
  </si>
  <si>
    <t>SO-02</t>
  </si>
  <si>
    <t>LOKALITA DOBROTICE (7)</t>
  </si>
  <si>
    <t>Objekt : SO-01 - LOKALITA ŽOPY (2)</t>
  </si>
  <si>
    <t>OCHRANA DREVIN CHRANIC PLETIVO ROVINA - 1 m/strom</t>
  </si>
  <si>
    <t>Mulčování keřových segmentů - (7,5 x 2 m)  - 12 ks, (2,5 x 2 m)  - 9 ks</t>
  </si>
  <si>
    <t>Oplocení keřových segmentů - (7,5 x 2 m)  - 12 ks, (2,5 x 2 m)  - 9 ks</t>
  </si>
  <si>
    <t>SO-01</t>
  </si>
  <si>
    <t>LOKALITA ŽOPY (2)</t>
  </si>
  <si>
    <t>REKAPITULACE OBJEKTŮ STAVBY</t>
  </si>
  <si>
    <t xml:space="preserve">Kód stavby : </t>
  </si>
  <si>
    <t xml:space="preserve">Název stavby : </t>
  </si>
  <si>
    <t xml:space="preserve">Datum: </t>
  </si>
  <si>
    <t>Místo stavby:</t>
  </si>
  <si>
    <t>k.ú. Žopy, k.ú.Dobrotice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</si>
  <si>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</si>
  <si>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</si>
  <si>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</si>
  <si>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</si>
  <si>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</si>
  <si>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</si>
  <si>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</si>
  <si>
    <t>SOUHRNNÝ LIST STAVBY</t>
  </si>
  <si>
    <t xml:space="preserve">Místo stavby: </t>
  </si>
  <si>
    <t xml:space="preserve">Projektant : </t>
  </si>
  <si>
    <t xml:space="preserve">IČO : </t>
  </si>
  <si>
    <t xml:space="preserve">DIČ : </t>
  </si>
  <si>
    <t>CZ29306923</t>
  </si>
  <si>
    <t xml:space="preserve">Objednatel : </t>
  </si>
  <si>
    <t>CZ00287172</t>
  </si>
  <si>
    <t xml:space="preserve">Zpracovatel : </t>
  </si>
  <si>
    <t xml:space="preserve">Zhotovitel : </t>
  </si>
  <si>
    <t>Průzkumné, geodetické a projektové práce + Technologie + Mobiliář</t>
  </si>
  <si>
    <t>Cena bez DPH</t>
  </si>
  <si>
    <t>21% činí :</t>
  </si>
  <si>
    <t>CENA CELKEM VČETNĚ DPH:</t>
  </si>
  <si>
    <t>Datum, razítko, podpis</t>
  </si>
  <si>
    <t>ROZPOČET STAVBY</t>
  </si>
  <si>
    <t>Stupeň projektové dokumentace:</t>
  </si>
  <si>
    <t>Celkový počet listů:</t>
  </si>
  <si>
    <t>00287172</t>
  </si>
  <si>
    <t>ZALOŽENÍ TRAVNÍKU VYSEV LUČNÍ V ROVINĚ</t>
  </si>
  <si>
    <t>JAMKY ROVINA BEZ VÝMENY PŮDY 0,4 M3</t>
  </si>
  <si>
    <t>HYDROGEL (12 g/ks)</t>
  </si>
  <si>
    <t>VÝSADBA DŘEV S BALEM V ROVINE D 0,4 M</t>
  </si>
  <si>
    <t>KOTVENI DŘEVIN KŮLY DO 2M - TŘEMI KŮLY</t>
  </si>
  <si>
    <t>ÚVAZOVÝ MATERIÁL, BAVLNA - 1,5 m/strom</t>
  </si>
  <si>
    <t>KŮL ZAHRADNICKÝ FREZOVANÝ D 6 V 250 CM</t>
  </si>
  <si>
    <t>PŘESUN HMOT PRO SADOVNICKÉ ÚPRAVY</t>
  </si>
  <si>
    <t>DOVOZ VODY PRO ZÁLIVKU ROSTL DO 6 KM</t>
  </si>
  <si>
    <t xml:space="preserve">KŮRA, ŠTĚPKA, MULČOVACI MATERIÁL VL, </t>
  </si>
  <si>
    <t>ZALITI ROSTLIN VODOU PL PŘES 20 M2</t>
  </si>
  <si>
    <t xml:space="preserve">RÁKOSOVÁ ROHOŽ 0,4 m/strom </t>
  </si>
  <si>
    <t>OCHRANA DŘEVIN CHRANIC PLETIVO ROVINA 1,6 m/strom</t>
  </si>
  <si>
    <t>OCHRANA SAZENIC OVÁZÁNÍM RÁKOSEM</t>
  </si>
  <si>
    <t>HYDROGEL (8 g/ks)</t>
  </si>
  <si>
    <t>VÝSADBA STROMŮ V ROVINE V 1,8 M</t>
  </si>
  <si>
    <t>KŮL ZAHRADNICKY FRÉZOVANÝ D 7 V 200CM</t>
  </si>
  <si>
    <t>KOTVENI DŘEVIN KŮLY DO 2M - JEDNÍM KŮLEM</t>
  </si>
  <si>
    <t>JAMKY ROVINA BEZ VÝMĚNY PŮDY 0,125 M3</t>
  </si>
  <si>
    <t>KOTVENÍ DŘEVIN KŮLY DO 2M - JEDNÍM KŮLEM</t>
  </si>
  <si>
    <t xml:space="preserve">RÁKOSOVÁ ROHOŽ  0,3 m/strom </t>
  </si>
  <si>
    <t>ZALITI ROSTLIN VODOU PL PRES 20 M2</t>
  </si>
  <si>
    <t>UVAZOVÝ MATERIÁL, BAVLNA - 0,5 m/strom</t>
  </si>
  <si>
    <t>ZALITÍ ROSTLIN VODOU PL PRES 20 M2</t>
  </si>
  <si>
    <t>ZÁSOBNÍ POMALU ROZPUSTNÉ HNOJIVO - 3 ks tablet/ks</t>
  </si>
  <si>
    <t>JAMKY ROVINA BEZ VÝMĚNY PŮDY 0,05 M3</t>
  </si>
  <si>
    <t>KOTVENÍ DŘEVIN KULY DO 2M - JEDNÍM KŮLEM</t>
  </si>
  <si>
    <t>HYDROGEL (5 g/ks)</t>
  </si>
  <si>
    <t>svída krvavá (Cornus sanguinea), KK keř 40-60 cm</t>
  </si>
  <si>
    <t>líska obecná (Corylus avellana) , KK keř 40-60 cm</t>
  </si>
  <si>
    <t>kalina obecná (Viburnum opulus), KK keř 40-60 cm</t>
  </si>
  <si>
    <t>brslen bradavičnatý (Euonymus verrucosus), KK keř 40-60 cm</t>
  </si>
  <si>
    <t>hloh jednosemenný (Crataegus monogyna), KK keř 40-60 cm</t>
  </si>
  <si>
    <t>ptačí zob obecný (Ligustrum vulgare), KK keř 40-60 cm</t>
  </si>
  <si>
    <t>VYSAD SAZENIC KEŘŮ V 60- D 50 HL 50 CM</t>
  </si>
  <si>
    <t>LESNICKĚ PLETIVO 160 cm (doporučení min. 1,6/2,0 mm, 19 drátů)</t>
  </si>
  <si>
    <t>KŮL DUBOVÝ 200 CM (doporučení min. 200 x 3 x 5,5 cm)</t>
  </si>
  <si>
    <t>KŮL ZAHRADNICKÝ FREZOVANY D 7 V 200CM</t>
  </si>
  <si>
    <t xml:space="preserve">KURA, ŠTĚPKA, MULČOVACÍ MATERIÁL VL, </t>
  </si>
  <si>
    <t>KOTVENÍ DŘEVIN KŮLY DO 2M - TŘEMI KŮLY</t>
  </si>
  <si>
    <t>VYSADBA STROMŮV ROVINE V 1,8 M</t>
  </si>
  <si>
    <t>VYSAD SAZENIC KEŘŮ V 60- D 50 HL 50CM</t>
  </si>
  <si>
    <t>VYSADBA STROMŮ V ROVINE V 1,8 M</t>
  </si>
  <si>
    <t>* individuální ochrana pouze u jedinců mimo lesnickou oplocenku</t>
  </si>
  <si>
    <t>hrušeň obecná (Pyrus communis), PK ovocný špičák (150 CM+)</t>
  </si>
  <si>
    <t>příplatek ceny NOO o 20% za ztížené podmínky - přístupnost (v porostu)</t>
  </si>
  <si>
    <t>LEZEC - ŘEZ ZDRAVOTNÍ - ( O-RA), KATEGORIE I (do 50 M2)</t>
  </si>
  <si>
    <t>ODSTRANĚNÍ KŘOVIN A STROMŮ DO D 100 MM - 40 m2</t>
  </si>
  <si>
    <t xml:space="preserve">LESNICKÁ OPLOCENKA - PLETIVO 160 cm, 1,6/2,0 mm, 19 drátů </t>
  </si>
  <si>
    <t>ÚVAZOVY MATERIÁL, BAVLNA - 0,5 m/strom</t>
  </si>
  <si>
    <t>VÝSAD SAZENIC KEŘU V 60- D 50 HL 50CM</t>
  </si>
  <si>
    <t>KŮL ZAHRADNICKÝ FREZOVANY D 6 V 250 CM</t>
  </si>
  <si>
    <t>Krajinné enklávy, Dobrotice - Žopy
SLEPÝ</t>
  </si>
  <si>
    <t>TRAVNÍ OSIVO, 30KG/HA - Druhově obohacená jetelotravní směs</t>
  </si>
  <si>
    <t>TRAVNÍI OSIVO, 30KG/HA - Druhově obohacená jetelotravní směs</t>
  </si>
  <si>
    <t>VIII/2023</t>
  </si>
  <si>
    <t>2023/I</t>
  </si>
  <si>
    <t>Cenová úroveň : 2023/I</t>
  </si>
  <si>
    <t>12% činí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</si>
</sst>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2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center"/>
    </xf>
    <xf numFmtId="0" fontId="2" fillId="0" borderId="33" xfId="0" applyFont="1" applyBorder="1" applyAlignment="1">
      <alignment horizontal="center" vertical="center"/>
    </xf>
    <xf numFmtId="0" fontId="2" fillId="2" borderId="32" xfId="0" applyFont="1" applyFill="1" applyBorder="1" applyAlignment="1">
      <alignment horizontal="center"/>
    </xf>
    <xf numFmtId="0" fontId="2" fillId="0" borderId="35" xfId="0" applyFont="1" applyBorder="1" applyAlignment="1">
      <alignment horizontal="center" vertical="center"/>
    </xf>
    <xf numFmtId="0" fontId="2" fillId="2" borderId="36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8" xfId="0" applyFont="1" applyBorder="1"/>
    <xf numFmtId="0" fontId="5" fillId="0" borderId="39" xfId="0" applyFont="1" applyBorder="1"/>
    <xf numFmtId="0" fontId="5" fillId="0" borderId="41" xfId="0" applyFont="1" applyBorder="1"/>
    <xf numFmtId="0" fontId="5" fillId="0" borderId="42" xfId="0" applyFont="1" applyBorder="1"/>
    <xf numFmtId="0" fontId="0" fillId="0" borderId="1" xfId="0" applyBorder="1"/>
    <xf numFmtId="0" fontId="5" fillId="0" borderId="1" xfId="0" applyFont="1" applyBorder="1"/>
    <xf numFmtId="0" fontId="5" fillId="0" borderId="29" xfId="0" applyFont="1" applyBorder="1"/>
    <xf numFmtId="0" fontId="5" fillId="0" borderId="24" xfId="0" applyFont="1" applyBorder="1"/>
    <xf numFmtId="0" fontId="5" fillId="0" borderId="29" xfId="0" applyFont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5" fillId="0" borderId="27" xfId="0" applyFont="1" applyBorder="1"/>
    <xf numFmtId="0" fontId="5" fillId="0" borderId="43" xfId="0" applyFont="1" applyBorder="1"/>
    <xf numFmtId="0" fontId="5" fillId="0" borderId="33" xfId="0" applyFont="1" applyBorder="1"/>
    <xf numFmtId="0" fontId="5" fillId="0" borderId="44" xfId="0" applyFont="1" applyBorder="1"/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45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5" fontId="2" fillId="0" borderId="4" xfId="0" applyNumberFormat="1" applyFont="1" applyBorder="1" applyAlignment="1">
      <alignment vertical="center"/>
    </xf>
    <xf numFmtId="165" fontId="2" fillId="0" borderId="47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9" xfId="0" applyFont="1" applyFill="1" applyBorder="1"/>
    <xf numFmtId="0" fontId="5" fillId="2" borderId="50" xfId="0" applyFont="1" applyFill="1" applyBorder="1"/>
    <xf numFmtId="164" fontId="5" fillId="2" borderId="46" xfId="0" applyNumberFormat="1" applyFont="1" applyFill="1" applyBorder="1" applyAlignment="1">
      <alignment vertical="center"/>
    </xf>
    <xf numFmtId="165" fontId="5" fillId="2" borderId="47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51" xfId="0" applyFont="1" applyFill="1" applyBorder="1" applyAlignment="1">
      <alignment horizontal="right" vertical="center"/>
    </xf>
    <xf numFmtId="0" fontId="5" fillId="2" borderId="51" xfId="0" applyFont="1" applyFill="1" applyBorder="1" applyAlignment="1">
      <alignment horizontal="left" vertical="center"/>
    </xf>
    <xf numFmtId="0" fontId="5" fillId="2" borderId="51" xfId="0" applyFont="1" applyFill="1" applyBorder="1"/>
    <xf numFmtId="0" fontId="5" fillId="2" borderId="52" xfId="0" applyFont="1" applyFill="1" applyBorder="1"/>
    <xf numFmtId="164" fontId="5" fillId="2" borderId="53" xfId="0" applyNumberFormat="1" applyFont="1" applyFill="1" applyBorder="1" applyAlignment="1">
      <alignment vertical="center"/>
    </xf>
    <xf numFmtId="0" fontId="5" fillId="2" borderId="54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5" xfId="0" applyNumberFormat="1" applyFont="1" applyFill="1" applyBorder="1" applyAlignment="1">
      <alignment vertical="center"/>
    </xf>
    <xf numFmtId="0" fontId="2" fillId="0" borderId="47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0" fillId="0" borderId="2" xfId="0" applyBorder="1"/>
    <xf numFmtId="0" fontId="0" fillId="0" borderId="8" xfId="0" applyBorder="1"/>
    <xf numFmtId="0" fontId="0" fillId="0" borderId="4" xfId="0" applyBorder="1"/>
    <xf numFmtId="0" fontId="0" fillId="0" borderId="56" xfId="0" applyBorder="1"/>
    <xf numFmtId="0" fontId="0" fillId="0" borderId="29" xfId="0" applyBorder="1"/>
    <xf numFmtId="0" fontId="5" fillId="2" borderId="59" xfId="0" applyFont="1" applyFill="1" applyBorder="1"/>
    <xf numFmtId="0" fontId="5" fillId="2" borderId="60" xfId="0" applyFont="1" applyFill="1" applyBorder="1"/>
    <xf numFmtId="0" fontId="5" fillId="2" borderId="61" xfId="0" applyFont="1" applyFill="1" applyBorder="1"/>
    <xf numFmtId="0" fontId="5" fillId="2" borderId="61" xfId="0" applyFont="1" applyFill="1" applyBorder="1" applyAlignment="1">
      <alignment vertical="center"/>
    </xf>
    <xf numFmtId="0" fontId="0" fillId="0" borderId="12" xfId="0" applyBorder="1"/>
    <xf numFmtId="0" fontId="2" fillId="0" borderId="1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57" xfId="0" applyFont="1" applyBorder="1"/>
    <xf numFmtId="0" fontId="4" fillId="0" borderId="65" xfId="0" applyFont="1" applyBorder="1"/>
    <xf numFmtId="0" fontId="5" fillId="0" borderId="57" xfId="0" applyFont="1" applyBorder="1" applyAlignment="1">
      <alignment horizontal="left" vertical="center"/>
    </xf>
    <xf numFmtId="0" fontId="5" fillId="0" borderId="24" xfId="0" applyFont="1" applyBorder="1" applyAlignment="1">
      <alignment horizontal="right" vertical="center"/>
    </xf>
    <xf numFmtId="3" fontId="4" fillId="0" borderId="29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7" xfId="0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left" vertical="center"/>
    </xf>
    <xf numFmtId="3" fontId="5" fillId="2" borderId="20" xfId="0" applyNumberFormat="1" applyFont="1" applyFill="1" applyBorder="1" applyAlignment="1">
      <alignment vertical="center"/>
    </xf>
    <xf numFmtId="3" fontId="5" fillId="2" borderId="72" xfId="0" applyNumberFormat="1" applyFont="1" applyFill="1" applyBorder="1" applyAlignment="1">
      <alignment vertical="center"/>
    </xf>
    <xf numFmtId="0" fontId="4" fillId="2" borderId="21" xfId="0" applyFont="1" applyFill="1" applyBorder="1"/>
    <xf numFmtId="0" fontId="5" fillId="2" borderId="18" xfId="0" applyFont="1" applyFill="1" applyBorder="1" applyAlignment="1">
      <alignment horizontal="left" vertical="center"/>
    </xf>
    <xf numFmtId="3" fontId="5" fillId="2" borderId="18" xfId="0" applyNumberFormat="1" applyFont="1" applyFill="1" applyBorder="1" applyAlignment="1">
      <alignment vertical="center"/>
    </xf>
    <xf numFmtId="3" fontId="5" fillId="2" borderId="74" xfId="0" applyNumberFormat="1" applyFont="1" applyFill="1" applyBorder="1" applyAlignment="1">
      <alignment vertical="center"/>
    </xf>
    <xf numFmtId="0" fontId="0" fillId="0" borderId="75" xfId="0" applyBorder="1" applyAlignment="1">
      <alignment horizontal="left" vertical="center"/>
    </xf>
    <xf numFmtId="49" fontId="0" fillId="0" borderId="67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vertical="center"/>
    </xf>
    <xf numFmtId="3" fontId="0" fillId="0" borderId="35" xfId="0" applyNumberFormat="1" applyBorder="1" applyAlignment="1">
      <alignment vertical="center"/>
    </xf>
    <xf numFmtId="0" fontId="0" fillId="0" borderId="51" xfId="0" applyBorder="1"/>
    <xf numFmtId="0" fontId="0" fillId="0" borderId="69" xfId="0" applyBorder="1" applyAlignment="1">
      <alignment vertical="center"/>
    </xf>
    <xf numFmtId="4" fontId="0" fillId="0" borderId="79" xfId="0" applyNumberFormat="1" applyBorder="1" applyAlignment="1">
      <alignment horizontal="right" vertical="center"/>
    </xf>
    <xf numFmtId="0" fontId="0" fillId="0" borderId="69" xfId="0" applyBorder="1" applyAlignment="1">
      <alignment horizontal="center" vertical="center"/>
    </xf>
    <xf numFmtId="4" fontId="0" fillId="0" borderId="29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8" xfId="0" applyBorder="1" applyAlignment="1">
      <alignment vertical="center"/>
    </xf>
    <xf numFmtId="3" fontId="0" fillId="0" borderId="82" xfId="0" applyNumberFormat="1" applyBorder="1" applyAlignment="1">
      <alignment horizontal="right" vertical="center"/>
    </xf>
    <xf numFmtId="3" fontId="0" fillId="0" borderId="8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91" xfId="0" applyBorder="1" applyAlignment="1">
      <alignment vertical="center"/>
    </xf>
    <xf numFmtId="0" fontId="9" fillId="0" borderId="0" xfId="0" applyFont="1"/>
    <xf numFmtId="0" fontId="9" fillId="2" borderId="92" xfId="0" applyFont="1" applyFill="1" applyBorder="1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9" xfId="0" applyBorder="1" applyAlignment="1">
      <alignment vertical="center"/>
    </xf>
    <xf numFmtId="49" fontId="0" fillId="2" borderId="48" xfId="0" applyNumberFormat="1" applyFill="1" applyBorder="1" applyAlignment="1">
      <alignment vertical="center"/>
    </xf>
    <xf numFmtId="49" fontId="0" fillId="0" borderId="10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31" xfId="0" applyBorder="1" applyAlignment="1">
      <alignment vertical="center" wrapText="1"/>
    </xf>
    <xf numFmtId="0" fontId="0" fillId="0" borderId="56" xfId="0" applyBorder="1" applyAlignment="1">
      <alignment horizontal="center" vertical="center"/>
    </xf>
    <xf numFmtId="3" fontId="0" fillId="0" borderId="31" xfId="0" applyNumberFormat="1" applyBorder="1" applyAlignment="1">
      <alignment horizontal="right" vertical="center"/>
    </xf>
    <xf numFmtId="3" fontId="0" fillId="0" borderId="35" xfId="0" applyNumberFormat="1" applyBorder="1" applyAlignment="1">
      <alignment horizontal="right" vertical="center"/>
    </xf>
    <xf numFmtId="3" fontId="9" fillId="2" borderId="60" xfId="0" applyNumberFormat="1" applyFont="1" applyFill="1" applyBorder="1" applyAlignment="1">
      <alignment horizontal="right" vertical="center"/>
    </xf>
    <xf numFmtId="3" fontId="9" fillId="2" borderId="62" xfId="0" applyNumberFormat="1" applyFont="1" applyFill="1" applyBorder="1" applyAlignment="1">
      <alignment horizontal="right" vertical="center"/>
    </xf>
    <xf numFmtId="49" fontId="0" fillId="0" borderId="9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56" xfId="0" applyBorder="1" applyAlignment="1">
      <alignment horizontal="right" vertical="center"/>
    </xf>
    <xf numFmtId="0" fontId="9" fillId="2" borderId="62" xfId="0" applyFont="1" applyFill="1" applyBorder="1" applyAlignment="1">
      <alignment horizontal="left" vertical="center"/>
    </xf>
    <xf numFmtId="0" fontId="0" fillId="0" borderId="76" xfId="0" applyBorder="1"/>
    <xf numFmtId="0" fontId="10" fillId="0" borderId="4" xfId="0" applyFont="1" applyBorder="1" applyAlignment="1">
      <alignment horizontal="center" vertical="center"/>
    </xf>
    <xf numFmtId="0" fontId="0" fillId="0" borderId="0" xfId="0"/>
    <xf numFmtId="0" fontId="0" fillId="0" borderId="8" xfId="0" applyBorder="1"/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4" xfId="0" applyBorder="1" applyAlignment="1">
      <alignment vertical="center"/>
    </xf>
    <xf numFmtId="0" fontId="0" fillId="0" borderId="1" xfId="0" applyBorder="1"/>
    <xf numFmtId="0" fontId="0" fillId="0" borderId="56" xfId="0" applyBorder="1"/>
    <xf numFmtId="49" fontId="0" fillId="0" borderId="1" xfId="0" applyNumberFormat="1" applyBorder="1" applyAlignment="1">
      <alignment horizontal="right" vertical="center"/>
    </xf>
    <xf numFmtId="49" fontId="0" fillId="0" borderId="35" xfId="0" applyNumberFormat="1" applyBorder="1" applyAlignment="1">
      <alignment horizontal="right"/>
    </xf>
    <xf numFmtId="0" fontId="7" fillId="0" borderId="15" xfId="0" applyFont="1" applyBorder="1" applyAlignment="1">
      <alignment horizontal="center" vertical="center"/>
    </xf>
    <xf numFmtId="0" fontId="0" fillId="0" borderId="15" xfId="0" applyBorder="1"/>
    <xf numFmtId="0" fontId="0" fillId="0" borderId="3" xfId="0" applyBorder="1" applyAlignment="1">
      <alignment vertical="center"/>
    </xf>
    <xf numFmtId="0" fontId="0" fillId="0" borderId="2" xfId="0" applyBorder="1"/>
    <xf numFmtId="0" fontId="0" fillId="0" borderId="7" xfId="0" applyBorder="1"/>
    <xf numFmtId="0" fontId="0" fillId="0" borderId="9" xfId="0" applyBorder="1"/>
    <xf numFmtId="49" fontId="0" fillId="2" borderId="51" xfId="0" applyNumberFormat="1" applyFill="1" applyBorder="1" applyAlignment="1">
      <alignment vertical="center"/>
    </xf>
    <xf numFmtId="0" fontId="0" fillId="0" borderId="12" xfId="0" applyBorder="1"/>
    <xf numFmtId="0" fontId="0" fillId="0" borderId="76" xfId="0" applyBorder="1"/>
    <xf numFmtId="49" fontId="0" fillId="0" borderId="51" xfId="0" applyNumberFormat="1" applyBorder="1" applyAlignment="1">
      <alignment vertical="center"/>
    </xf>
    <xf numFmtId="0" fontId="0" fillId="0" borderId="13" xfId="0" applyBorder="1"/>
    <xf numFmtId="0" fontId="0" fillId="0" borderId="35" xfId="0" applyBorder="1"/>
    <xf numFmtId="49" fontId="0" fillId="0" borderId="1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35" xfId="0" applyBorder="1" applyAlignment="1">
      <alignment horizontal="right"/>
    </xf>
    <xf numFmtId="49" fontId="0" fillId="0" borderId="12" xfId="0" applyNumberFormat="1" applyBorder="1" applyAlignment="1">
      <alignment horizontal="right" vertical="center"/>
    </xf>
    <xf numFmtId="0" fontId="0" fillId="0" borderId="13" xfId="0" applyBorder="1" applyAlignment="1">
      <alignment horizontal="right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66" xfId="0" applyBorder="1"/>
    <xf numFmtId="3" fontId="0" fillId="0" borderId="5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0" fontId="0" fillId="0" borderId="78" xfId="0" applyBorder="1"/>
    <xf numFmtId="49" fontId="0" fillId="0" borderId="15" xfId="0" applyNumberFormat="1" applyBorder="1" applyAlignment="1">
      <alignment vertical="center"/>
    </xf>
    <xf numFmtId="0" fontId="0" fillId="0" borderId="16" xfId="0" applyBorder="1"/>
    <xf numFmtId="0" fontId="8" fillId="0" borderId="21" xfId="0" applyFont="1" applyBorder="1" applyAlignment="1">
      <alignment horizontal="center" vertical="center"/>
    </xf>
    <xf numFmtId="0" fontId="0" fillId="0" borderId="61" xfId="0" applyBorder="1"/>
    <xf numFmtId="0" fontId="0" fillId="0" borderId="62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0" borderId="68" xfId="0" applyBorder="1" applyAlignment="1">
      <alignment vertical="center"/>
    </xf>
    <xf numFmtId="0" fontId="0" fillId="0" borderId="77" xfId="0" applyBorder="1"/>
    <xf numFmtId="3" fontId="0" fillId="0" borderId="79" xfId="0" applyNumberFormat="1" applyBorder="1" applyAlignment="1">
      <alignment horizontal="right" vertical="center"/>
    </xf>
    <xf numFmtId="0" fontId="1" fillId="0" borderId="68" xfId="0" applyFont="1" applyBorder="1" applyAlignment="1">
      <alignment vertical="center"/>
    </xf>
    <xf numFmtId="3" fontId="1" fillId="0" borderId="79" xfId="0" applyNumberFormat="1" applyFont="1" applyBorder="1" applyAlignment="1">
      <alignment vertical="center"/>
    </xf>
    <xf numFmtId="0" fontId="1" fillId="0" borderId="69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71" xfId="0" applyBorder="1"/>
    <xf numFmtId="3" fontId="0" fillId="0" borderId="20" xfId="0" applyNumberFormat="1" applyBorder="1" applyAlignment="1">
      <alignment horizontal="right" vertical="center"/>
    </xf>
    <xf numFmtId="0" fontId="9" fillId="2" borderId="21" xfId="0" applyFont="1" applyFill="1" applyBorder="1" applyAlignment="1">
      <alignment horizontal="left" vertical="center"/>
    </xf>
    <xf numFmtId="3" fontId="9" fillId="2" borderId="61" xfId="0" applyNumberFormat="1" applyFont="1" applyFill="1" applyBorder="1" applyAlignment="1">
      <alignment horizontal="right" vertical="center"/>
    </xf>
    <xf numFmtId="0" fontId="0" fillId="0" borderId="29" xfId="0" applyBorder="1" applyAlignment="1">
      <alignment vertical="center"/>
    </xf>
    <xf numFmtId="0" fontId="0" fillId="0" borderId="4" xfId="0" applyBorder="1"/>
    <xf numFmtId="0" fontId="0" fillId="0" borderId="51" xfId="0" applyBorder="1" applyAlignment="1">
      <alignment horizontal="center" vertical="center"/>
    </xf>
    <xf numFmtId="49" fontId="0" fillId="0" borderId="29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0" borderId="73" xfId="0" applyBorder="1"/>
    <xf numFmtId="49" fontId="0" fillId="2" borderId="4" xfId="0" applyNumberFormat="1" applyFill="1" applyBorder="1" applyAlignment="1">
      <alignment vertical="center"/>
    </xf>
    <xf numFmtId="0" fontId="0" fillId="0" borderId="24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49" fontId="0" fillId="2" borderId="11" xfId="0" applyNumberFormat="1" applyFill="1" applyBorder="1" applyAlignment="1">
      <alignment horizontal="left" vertical="center"/>
    </xf>
    <xf numFmtId="49" fontId="0" fillId="2" borderId="51" xfId="0" applyNumberFormat="1" applyFill="1" applyBorder="1" applyAlignment="1">
      <alignment horizontal="left" vertical="center"/>
    </xf>
    <xf numFmtId="49" fontId="0" fillId="0" borderId="51" xfId="0" applyNumberForma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9" fontId="0" fillId="0" borderId="14" xfId="0" applyNumberFormat="1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49" fontId="0" fillId="0" borderId="69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/>
    </xf>
    <xf numFmtId="49" fontId="0" fillId="0" borderId="19" xfId="0" applyNumberFormat="1" applyBorder="1" applyAlignment="1">
      <alignment horizontal="left" vertical="center"/>
    </xf>
    <xf numFmtId="0" fontId="0" fillId="0" borderId="68" xfId="0" applyBorder="1" applyAlignment="1">
      <alignment horizontal="left" vertical="center"/>
    </xf>
    <xf numFmtId="49" fontId="0" fillId="0" borderId="69" xfId="0" applyNumberFormat="1" applyBorder="1" applyAlignment="1">
      <alignment horizontal="left" vertical="center"/>
    </xf>
    <xf numFmtId="0" fontId="0" fillId="0" borderId="79" xfId="0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0" fillId="0" borderId="58" xfId="0" applyBorder="1"/>
    <xf numFmtId="0" fontId="0" fillId="0" borderId="25" xfId="0" applyBorder="1" applyAlignment="1">
      <alignment vertical="center"/>
    </xf>
    <xf numFmtId="0" fontId="0" fillId="0" borderId="80" xfId="0" applyBorder="1"/>
    <xf numFmtId="0" fontId="0" fillId="0" borderId="69" xfId="0" applyBorder="1" applyAlignment="1">
      <alignment vertical="center"/>
    </xf>
    <xf numFmtId="0" fontId="0" fillId="0" borderId="77" xfId="0" applyBorder="1" applyAlignment="1">
      <alignment vertical="center"/>
    </xf>
    <xf numFmtId="0" fontId="0" fillId="0" borderId="56" xfId="0" applyBorder="1" applyAlignment="1">
      <alignment vertical="center"/>
    </xf>
    <xf numFmtId="0" fontId="0" fillId="0" borderId="84" xfId="0" applyBorder="1"/>
    <xf numFmtId="0" fontId="1" fillId="0" borderId="86" xfId="0" applyFont="1" applyBorder="1" applyAlignment="1">
      <alignment vertical="center"/>
    </xf>
    <xf numFmtId="0" fontId="0" fillId="0" borderId="87" xfId="0" applyBorder="1"/>
    <xf numFmtId="0" fontId="0" fillId="0" borderId="90" xfId="0" applyBorder="1"/>
    <xf numFmtId="0" fontId="1" fillId="0" borderId="88" xfId="0" applyFont="1" applyBorder="1" applyAlignment="1">
      <alignment vertical="center"/>
    </xf>
    <xf numFmtId="0" fontId="0" fillId="0" borderId="89" xfId="0" applyBorder="1"/>
    <xf numFmtId="49" fontId="0" fillId="0" borderId="24" xfId="0" applyNumberFormat="1" applyBorder="1" applyAlignment="1">
      <alignment vertical="center"/>
    </xf>
    <xf numFmtId="0" fontId="0" fillId="0" borderId="81" xfId="0" applyBorder="1"/>
    <xf numFmtId="3" fontId="0" fillId="0" borderId="29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0" fontId="0" fillId="0" borderId="23" xfId="0" applyBorder="1" applyAlignment="1">
      <alignment vertical="center"/>
    </xf>
    <xf numFmtId="0" fontId="0" fillId="0" borderId="66" xfId="0" applyBorder="1" applyAlignment="1">
      <alignment vertical="center"/>
    </xf>
    <xf numFmtId="164" fontId="0" fillId="0" borderId="57" xfId="0" applyNumberFormat="1" applyBorder="1" applyAlignment="1">
      <alignment horizontal="right" vertical="center"/>
    </xf>
    <xf numFmtId="164" fontId="0" fillId="0" borderId="79" xfId="0" applyNumberForma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5" xfId="0" applyBorder="1"/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5" xfId="0" applyBorder="1" applyAlignment="1">
      <alignment vertical="center"/>
    </xf>
    <xf numFmtId="49" fontId="9" fillId="2" borderId="17" xfId="0" applyNumberFormat="1" applyFont="1" applyFill="1" applyBorder="1" applyAlignment="1">
      <alignment horizontal="left" vertical="center"/>
    </xf>
    <xf numFmtId="0" fontId="9" fillId="0" borderId="71" xfId="0" applyFont="1" applyBorder="1"/>
    <xf numFmtId="3" fontId="9" fillId="2" borderId="71" xfId="0" applyNumberFormat="1" applyFont="1" applyFill="1" applyBorder="1" applyAlignment="1">
      <alignment horizontal="right" vertical="center"/>
    </xf>
    <xf numFmtId="0" fontId="0" fillId="0" borderId="69" xfId="0" applyBorder="1" applyAlignment="1">
      <alignment horizontal="right" vertical="center"/>
    </xf>
    <xf numFmtId="0" fontId="2" fillId="0" borderId="37" xfId="0" applyFont="1" applyBorder="1" applyAlignment="1">
      <alignment horizontal="center" vertical="center"/>
    </xf>
    <xf numFmtId="0" fontId="0" fillId="0" borderId="64" xfId="0" applyBorder="1"/>
    <xf numFmtId="0" fontId="2" fillId="0" borderId="40" xfId="0" applyFont="1" applyBorder="1" applyAlignment="1">
      <alignment horizontal="center" vertical="center"/>
    </xf>
    <xf numFmtId="0" fontId="0" fillId="0" borderId="63" xfId="0" applyBorder="1"/>
    <xf numFmtId="0" fontId="2" fillId="0" borderId="57" xfId="0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0" xfId="0" applyBorder="1"/>
    <xf numFmtId="3" fontId="5" fillId="2" borderId="18" xfId="0" applyNumberFormat="1" applyFont="1" applyFill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opLeftCell="A12" workbookViewId="0">
      <selection activeCell="J8" sqref="J8"/>
    </sheetView>
  </sheetViews>
  <sheetFormatPr defaultRowHeight="13.2" x14ac:dyDescent="0.25"/>
  <sheetData>
    <row r="1" spans="1:9" ht="12.75" customHeight="1" x14ac:dyDescent="0.25">
      <c r="A1" s="72"/>
      <c r="B1" s="25"/>
      <c r="C1" s="25"/>
      <c r="D1" s="25"/>
      <c r="E1" s="25"/>
      <c r="F1" s="25"/>
      <c r="G1" s="25"/>
      <c r="H1" s="25"/>
      <c r="I1" s="71"/>
    </row>
    <row r="2" spans="1:9" ht="12.75" customHeight="1" x14ac:dyDescent="0.25">
      <c r="A2" s="70"/>
      <c r="I2" s="69"/>
    </row>
    <row r="3" spans="1:9" ht="12.75" customHeight="1" x14ac:dyDescent="0.25">
      <c r="A3" s="70"/>
      <c r="I3" s="69"/>
    </row>
    <row r="4" spans="1:9" ht="12.75" customHeight="1" x14ac:dyDescent="0.25">
      <c r="A4" s="70"/>
      <c r="I4" s="69"/>
    </row>
    <row r="5" spans="1:9" ht="12.75" customHeight="1" x14ac:dyDescent="0.25">
      <c r="A5" s="70"/>
      <c r="I5" s="69"/>
    </row>
    <row r="6" spans="1:9" ht="49.5" customHeight="1" x14ac:dyDescent="0.25">
      <c r="A6" s="144" t="s">
        <v>277</v>
      </c>
      <c r="B6" s="145"/>
      <c r="C6" s="145"/>
      <c r="D6" s="145"/>
      <c r="E6" s="145"/>
      <c r="F6" s="145"/>
      <c r="G6" s="145"/>
      <c r="H6" s="145"/>
      <c r="I6" s="146"/>
    </row>
    <row r="7" spans="1:9" ht="12.75" customHeight="1" x14ac:dyDescent="0.25">
      <c r="A7" s="70"/>
      <c r="I7" s="69"/>
    </row>
    <row r="8" spans="1:9" ht="72.75" customHeight="1" x14ac:dyDescent="0.25">
      <c r="A8" s="147" t="s">
        <v>333</v>
      </c>
      <c r="B8" s="145"/>
      <c r="C8" s="145"/>
      <c r="D8" s="145"/>
      <c r="E8" s="145"/>
      <c r="F8" s="145"/>
      <c r="G8" s="145"/>
      <c r="H8" s="145"/>
      <c r="I8" s="146"/>
    </row>
    <row r="9" spans="1:9" ht="12.75" customHeight="1" x14ac:dyDescent="0.25">
      <c r="A9" s="70"/>
      <c r="I9" s="69"/>
    </row>
    <row r="10" spans="1:9" ht="12.75" customHeight="1" x14ac:dyDescent="0.25">
      <c r="A10" s="70"/>
      <c r="I10" s="69"/>
    </row>
    <row r="11" spans="1:9" ht="12.75" customHeight="1" x14ac:dyDescent="0.25">
      <c r="A11" s="70"/>
      <c r="I11" s="69"/>
    </row>
    <row r="12" spans="1:9" ht="12.75" customHeight="1" x14ac:dyDescent="0.25">
      <c r="A12" s="70"/>
      <c r="I12" s="69"/>
    </row>
    <row r="13" spans="1:9" ht="12.75" customHeight="1" x14ac:dyDescent="0.25">
      <c r="A13" s="70"/>
      <c r="I13" s="69"/>
    </row>
    <row r="14" spans="1:9" ht="12.75" customHeight="1" x14ac:dyDescent="0.25">
      <c r="A14" s="70"/>
      <c r="I14" s="69"/>
    </row>
    <row r="15" spans="1:9" ht="12.75" customHeight="1" x14ac:dyDescent="0.25">
      <c r="A15" s="70"/>
      <c r="I15" s="69"/>
    </row>
    <row r="16" spans="1:9" ht="12.75" customHeight="1" x14ac:dyDescent="0.25">
      <c r="A16" s="70"/>
      <c r="I16" s="69"/>
    </row>
    <row r="17" spans="1:9" ht="12.75" customHeight="1" x14ac:dyDescent="0.25">
      <c r="A17" s="70"/>
      <c r="I17" s="69"/>
    </row>
    <row r="18" spans="1:9" ht="12.75" customHeight="1" x14ac:dyDescent="0.25">
      <c r="A18" s="70"/>
      <c r="I18" s="69"/>
    </row>
    <row r="19" spans="1:9" ht="12.75" customHeight="1" x14ac:dyDescent="0.25">
      <c r="A19" s="70"/>
      <c r="I19" s="69"/>
    </row>
    <row r="20" spans="1:9" ht="12.75" customHeight="1" x14ac:dyDescent="0.25">
      <c r="A20" s="70"/>
      <c r="I20" s="69"/>
    </row>
    <row r="21" spans="1:9" ht="12.75" customHeight="1" x14ac:dyDescent="0.25">
      <c r="A21" s="70"/>
      <c r="I21" s="69"/>
    </row>
    <row r="22" spans="1:9" ht="12.75" customHeight="1" x14ac:dyDescent="0.25">
      <c r="A22" s="70"/>
      <c r="I22" s="69"/>
    </row>
    <row r="23" spans="1:9" ht="12.75" customHeight="1" x14ac:dyDescent="0.25">
      <c r="A23" s="70"/>
      <c r="I23" s="69"/>
    </row>
    <row r="24" spans="1:9" ht="12.75" customHeight="1" x14ac:dyDescent="0.25">
      <c r="A24" s="70"/>
      <c r="I24" s="69"/>
    </row>
    <row r="25" spans="1:9" ht="12.75" customHeight="1" x14ac:dyDescent="0.25">
      <c r="A25" s="70"/>
      <c r="I25" s="69"/>
    </row>
    <row r="26" spans="1:9" ht="12.75" customHeight="1" x14ac:dyDescent="0.25">
      <c r="A26" s="70"/>
      <c r="I26" s="69"/>
    </row>
    <row r="27" spans="1:9" ht="12.75" customHeight="1" x14ac:dyDescent="0.25">
      <c r="A27" s="70"/>
      <c r="I27" s="69"/>
    </row>
    <row r="28" spans="1:9" ht="12.75" customHeight="1" x14ac:dyDescent="0.25">
      <c r="A28" s="70"/>
      <c r="I28" s="69"/>
    </row>
    <row r="29" spans="1:9" ht="12.75" customHeight="1" x14ac:dyDescent="0.25">
      <c r="A29" s="70"/>
      <c r="I29" s="69"/>
    </row>
    <row r="30" spans="1:9" ht="12.75" customHeight="1" x14ac:dyDescent="0.25">
      <c r="A30" s="148" t="s">
        <v>278</v>
      </c>
      <c r="B30" s="145"/>
      <c r="C30" s="145"/>
      <c r="D30" s="145"/>
      <c r="E30" s="145"/>
      <c r="F30" s="145"/>
      <c r="G30" s="145"/>
      <c r="H30" s="145"/>
      <c r="I30" s="146"/>
    </row>
    <row r="31" spans="1:9" ht="12.75" customHeight="1" x14ac:dyDescent="0.25">
      <c r="A31" s="70"/>
      <c r="I31" s="69"/>
    </row>
    <row r="32" spans="1:9" ht="12.75" customHeight="1" x14ac:dyDescent="0.25">
      <c r="A32" s="149"/>
      <c r="B32" s="145"/>
      <c r="C32" s="145"/>
      <c r="D32" s="145"/>
      <c r="E32" s="145"/>
      <c r="F32" s="145"/>
      <c r="G32" s="145"/>
      <c r="H32" s="145"/>
      <c r="I32" s="146"/>
    </row>
    <row r="33" spans="1:9" ht="12.75" customHeight="1" x14ac:dyDescent="0.25">
      <c r="A33" s="70"/>
      <c r="I33" s="69"/>
    </row>
    <row r="34" spans="1:9" ht="12.75" customHeight="1" x14ac:dyDescent="0.25">
      <c r="A34" s="70"/>
      <c r="I34" s="69"/>
    </row>
    <row r="35" spans="1:9" ht="12.75" customHeight="1" x14ac:dyDescent="0.25">
      <c r="A35" s="70"/>
      <c r="I35" s="69"/>
    </row>
    <row r="36" spans="1:9" ht="12.75" customHeight="1" x14ac:dyDescent="0.25">
      <c r="A36" s="70"/>
      <c r="I36" s="69"/>
    </row>
    <row r="37" spans="1:9" ht="12.75" customHeight="1" x14ac:dyDescent="0.25">
      <c r="A37" s="70"/>
      <c r="I37" s="69"/>
    </row>
    <row r="38" spans="1:9" ht="12.75" customHeight="1" x14ac:dyDescent="0.25">
      <c r="A38" s="70"/>
      <c r="I38" s="69"/>
    </row>
    <row r="39" spans="1:9" ht="12.75" customHeight="1" x14ac:dyDescent="0.25">
      <c r="A39" s="70"/>
      <c r="I39" s="69"/>
    </row>
    <row r="40" spans="1:9" ht="12.75" customHeight="1" x14ac:dyDescent="0.25">
      <c r="A40" s="70"/>
      <c r="I40" s="69"/>
    </row>
    <row r="41" spans="1:9" ht="12.75" customHeight="1" x14ac:dyDescent="0.25">
      <c r="A41" s="70"/>
      <c r="I41" s="69"/>
    </row>
    <row r="42" spans="1:9" ht="12.75" customHeight="1" x14ac:dyDescent="0.25">
      <c r="A42" s="70"/>
      <c r="I42" s="69"/>
    </row>
    <row r="43" spans="1:9" ht="12.75" customHeight="1" x14ac:dyDescent="0.25">
      <c r="A43" s="70"/>
      <c r="I43" s="69"/>
    </row>
    <row r="44" spans="1:9" ht="12.75" customHeight="1" x14ac:dyDescent="0.25">
      <c r="A44" s="70"/>
      <c r="I44" s="69"/>
    </row>
    <row r="45" spans="1:9" ht="12.75" customHeight="1" x14ac:dyDescent="0.25">
      <c r="A45" s="148" t="s">
        <v>279</v>
      </c>
      <c r="B45" s="145"/>
      <c r="C45" s="145"/>
      <c r="D45" s="145"/>
      <c r="E45" s="145"/>
      <c r="F45" s="145"/>
      <c r="G45" s="145"/>
      <c r="H45" s="145"/>
      <c r="I45" s="146"/>
    </row>
    <row r="46" spans="1:9" ht="12.75" customHeight="1" x14ac:dyDescent="0.25">
      <c r="A46" s="70"/>
      <c r="I46" s="69"/>
    </row>
    <row r="47" spans="1:9" ht="12.75" customHeight="1" x14ac:dyDescent="0.25">
      <c r="A47" s="70"/>
      <c r="I47" s="69"/>
    </row>
    <row r="48" spans="1:9" ht="12.75" customHeight="1" x14ac:dyDescent="0.25">
      <c r="A48" s="70"/>
      <c r="I48" s="69"/>
    </row>
    <row r="49" spans="1:9" ht="12.75" customHeight="1" x14ac:dyDescent="0.25">
      <c r="A49" s="105"/>
      <c r="B49" s="77"/>
      <c r="C49" s="77"/>
      <c r="D49" s="77"/>
      <c r="E49" s="77"/>
      <c r="F49" s="77"/>
      <c r="G49" s="77"/>
      <c r="H49" s="77"/>
      <c r="I49" s="143"/>
    </row>
  </sheetData>
  <mergeCells count="5">
    <mergeCell ref="A6:I6"/>
    <mergeCell ref="A8:I8"/>
    <mergeCell ref="A30:I30"/>
    <mergeCell ref="A32:I32"/>
    <mergeCell ref="A45:I45"/>
  </mergeCells>
  <printOptions horizontalCentered="1" verticalCentered="1"/>
  <pageMargins left="0.39375000000000004" right="0.39375000000000004" top="0.59027777777777779" bottom="0.59027777777777779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1"/>
  <sheetViews>
    <sheetView topLeftCell="A15" workbookViewId="0">
      <selection activeCell="A39" sqref="A39:G39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211" t="s">
        <v>158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9.9" customHeight="1" thickBot="1" x14ac:dyDescent="0.3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.9" customHeight="1" x14ac:dyDescent="0.25">
      <c r="A3" s="212" t="s">
        <v>159</v>
      </c>
      <c r="B3" s="158"/>
      <c r="C3" s="158"/>
      <c r="D3" s="159"/>
      <c r="E3" s="213" t="s">
        <v>160</v>
      </c>
      <c r="F3" s="158"/>
      <c r="G3" s="158"/>
      <c r="H3" s="158"/>
      <c r="I3" s="158"/>
      <c r="J3" s="159"/>
      <c r="K3" s="213" t="s">
        <v>161</v>
      </c>
      <c r="L3" s="159"/>
      <c r="M3" s="100" t="s">
        <v>162</v>
      </c>
    </row>
    <row r="4" spans="1:13" ht="12.9" customHeight="1" x14ac:dyDescent="0.25">
      <c r="A4" s="208" t="s">
        <v>234</v>
      </c>
      <c r="B4" s="162"/>
      <c r="C4" s="162"/>
      <c r="D4" s="163"/>
      <c r="E4" s="209" t="s">
        <v>235</v>
      </c>
      <c r="F4" s="162"/>
      <c r="G4" s="162"/>
      <c r="H4" s="162"/>
      <c r="I4" s="162"/>
      <c r="J4" s="163"/>
      <c r="K4" s="210" t="s">
        <v>165</v>
      </c>
      <c r="L4" s="163"/>
      <c r="M4" s="101" t="s">
        <v>337</v>
      </c>
    </row>
    <row r="5" spans="1:13" ht="12.9" customHeight="1" x14ac:dyDescent="0.25">
      <c r="A5" s="206" t="s">
        <v>166</v>
      </c>
      <c r="B5" s="151"/>
      <c r="C5" s="151"/>
      <c r="D5" s="152"/>
      <c r="E5" s="207" t="s">
        <v>167</v>
      </c>
      <c r="F5" s="151"/>
      <c r="G5" s="151"/>
      <c r="H5" s="151"/>
      <c r="I5" s="151"/>
      <c r="J5" s="152"/>
      <c r="K5" s="207" t="s">
        <v>168</v>
      </c>
      <c r="L5" s="152"/>
      <c r="M5" s="102" t="s">
        <v>169</v>
      </c>
    </row>
    <row r="6" spans="1:13" ht="12.9" customHeight="1" x14ac:dyDescent="0.25">
      <c r="A6" s="208" t="s">
        <v>165</v>
      </c>
      <c r="B6" s="162"/>
      <c r="C6" s="162"/>
      <c r="D6" s="163"/>
      <c r="E6" s="209" t="s">
        <v>170</v>
      </c>
      <c r="F6" s="162"/>
      <c r="G6" s="162"/>
      <c r="H6" s="162"/>
      <c r="I6" s="162"/>
      <c r="J6" s="163"/>
      <c r="K6" s="210" t="s">
        <v>165</v>
      </c>
      <c r="L6" s="163"/>
      <c r="M6" s="101" t="s">
        <v>165</v>
      </c>
    </row>
    <row r="7" spans="1:13" ht="12.9" customHeight="1" x14ac:dyDescent="0.25">
      <c r="A7" s="219" t="s">
        <v>171</v>
      </c>
      <c r="B7" s="186"/>
      <c r="C7" s="186"/>
      <c r="D7" s="220" t="s">
        <v>175</v>
      </c>
      <c r="E7" s="186"/>
      <c r="F7" s="186"/>
      <c r="G7" s="189"/>
      <c r="H7" s="215" t="s">
        <v>177</v>
      </c>
      <c r="I7" s="186"/>
      <c r="J7" s="186"/>
      <c r="K7" s="186"/>
      <c r="L7" s="186"/>
      <c r="M7" s="103"/>
    </row>
    <row r="8" spans="1:13" ht="12.9" customHeight="1" x14ac:dyDescent="0.25">
      <c r="A8" s="219" t="s">
        <v>172</v>
      </c>
      <c r="B8" s="186"/>
      <c r="C8" s="186"/>
      <c r="D8" s="220" t="s">
        <v>176</v>
      </c>
      <c r="E8" s="186"/>
      <c r="F8" s="186"/>
      <c r="G8" s="189"/>
      <c r="H8" s="215" t="s">
        <v>178</v>
      </c>
      <c r="I8" s="186"/>
      <c r="J8" s="186"/>
      <c r="K8" s="186"/>
      <c r="L8" s="186"/>
      <c r="M8" s="104" t="str">
        <f>IF(M7=0,"",E28/M7)</f>
        <v/>
      </c>
    </row>
    <row r="9" spans="1:13" ht="12.9" customHeight="1" x14ac:dyDescent="0.25">
      <c r="A9" s="219" t="s">
        <v>173</v>
      </c>
      <c r="B9" s="186"/>
      <c r="C9" s="186"/>
      <c r="D9" s="220" t="s">
        <v>165</v>
      </c>
      <c r="E9" s="186"/>
      <c r="F9" s="186"/>
      <c r="G9" s="189"/>
      <c r="H9" s="215" t="s">
        <v>179</v>
      </c>
      <c r="I9" s="186"/>
      <c r="J9" s="186"/>
      <c r="K9" s="216" t="s">
        <v>165</v>
      </c>
      <c r="L9" s="186"/>
      <c r="M9" s="187"/>
    </row>
    <row r="10" spans="1:13" ht="12.9" customHeight="1" x14ac:dyDescent="0.25">
      <c r="A10" s="206" t="s">
        <v>174</v>
      </c>
      <c r="B10" s="151"/>
      <c r="C10" s="151"/>
      <c r="D10" s="217" t="s">
        <v>165</v>
      </c>
      <c r="E10" s="151"/>
      <c r="F10" s="151"/>
      <c r="G10" s="152"/>
      <c r="H10" s="207" t="s">
        <v>180</v>
      </c>
      <c r="I10" s="151"/>
      <c r="J10" s="217" t="s">
        <v>165</v>
      </c>
      <c r="K10" s="151"/>
      <c r="L10" s="151"/>
      <c r="M10" s="166"/>
    </row>
    <row r="11" spans="1:13" ht="12.9" customHeight="1" thickBot="1" x14ac:dyDescent="0.3">
      <c r="A11" s="214" t="s">
        <v>165</v>
      </c>
      <c r="B11" s="156"/>
      <c r="C11" s="156"/>
      <c r="D11" s="156"/>
      <c r="E11" s="156"/>
      <c r="F11" s="156"/>
      <c r="G11" s="179"/>
      <c r="H11" s="218" t="s">
        <v>165</v>
      </c>
      <c r="I11" s="156"/>
      <c r="J11" s="156"/>
      <c r="K11" s="156"/>
      <c r="L11" s="156"/>
      <c r="M11" s="181"/>
    </row>
    <row r="12" spans="1:13" ht="28.5" customHeight="1" thickBot="1" x14ac:dyDescent="0.3">
      <c r="A12" s="182" t="s">
        <v>181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4"/>
    </row>
    <row r="13" spans="1:13" ht="12.9" customHeight="1" x14ac:dyDescent="0.25">
      <c r="A13" s="222" t="s">
        <v>182</v>
      </c>
      <c r="B13" s="173"/>
      <c r="C13" s="173"/>
      <c r="D13" s="173"/>
      <c r="E13" s="173"/>
      <c r="F13" s="173"/>
      <c r="G13" s="222" t="s">
        <v>183</v>
      </c>
      <c r="H13" s="173"/>
      <c r="I13" s="173"/>
      <c r="J13" s="173"/>
      <c r="K13" s="173"/>
      <c r="L13" s="173"/>
      <c r="M13" s="223"/>
    </row>
    <row r="14" spans="1:13" ht="12.9" customHeight="1" x14ac:dyDescent="0.25">
      <c r="A14" s="224"/>
      <c r="B14" s="215" t="s">
        <v>184</v>
      </c>
      <c r="C14" s="186"/>
      <c r="D14" s="189"/>
      <c r="E14" s="190">
        <f>'REKAPITULACE #3'!C18</f>
        <v>0</v>
      </c>
      <c r="F14" s="186"/>
      <c r="G14" s="188" t="s">
        <v>198</v>
      </c>
      <c r="H14" s="226"/>
      <c r="I14" s="226"/>
      <c r="J14" s="227"/>
      <c r="K14" s="107"/>
      <c r="L14" s="108" t="s">
        <v>199</v>
      </c>
      <c r="M14" s="112">
        <f>E20*K14/100</f>
        <v>0</v>
      </c>
    </row>
    <row r="15" spans="1:13" ht="12.9" customHeight="1" x14ac:dyDescent="0.25">
      <c r="A15" s="225"/>
      <c r="B15" s="215" t="s">
        <v>185</v>
      </c>
      <c r="C15" s="186"/>
      <c r="D15" s="189"/>
      <c r="E15" s="190">
        <f>'REKAPITULACE #3'!D18</f>
        <v>0</v>
      </c>
      <c r="F15" s="186"/>
      <c r="G15" s="188" t="s">
        <v>200</v>
      </c>
      <c r="H15" s="226"/>
      <c r="I15" s="226"/>
      <c r="J15" s="227"/>
      <c r="K15" s="107"/>
      <c r="L15" s="108" t="s">
        <v>199</v>
      </c>
      <c r="M15" s="112">
        <f>E20*K15/100</f>
        <v>0</v>
      </c>
    </row>
    <row r="16" spans="1:13" ht="12.9" customHeight="1" x14ac:dyDescent="0.25">
      <c r="A16" s="111" t="s">
        <v>186</v>
      </c>
      <c r="B16" s="221" t="s">
        <v>187</v>
      </c>
      <c r="C16" s="186"/>
      <c r="D16" s="189"/>
      <c r="E16" s="190">
        <f>'REKAPITULACE #3'!E16</f>
        <v>0</v>
      </c>
      <c r="F16" s="186"/>
      <c r="G16" s="188" t="s">
        <v>201</v>
      </c>
      <c r="H16" s="226"/>
      <c r="I16" s="226"/>
      <c r="J16" s="227"/>
      <c r="K16" s="107"/>
      <c r="L16" s="108" t="s">
        <v>199</v>
      </c>
      <c r="M16" s="112">
        <f>E20*K16/100</f>
        <v>0</v>
      </c>
    </row>
    <row r="17" spans="1:13" ht="12.9" customHeight="1" x14ac:dyDescent="0.25">
      <c r="A17" s="111" t="s">
        <v>31</v>
      </c>
      <c r="B17" s="221" t="s">
        <v>188</v>
      </c>
      <c r="C17" s="186"/>
      <c r="D17" s="189"/>
      <c r="E17" s="190">
        <v>0</v>
      </c>
      <c r="F17" s="186"/>
      <c r="G17" s="188" t="s">
        <v>202</v>
      </c>
      <c r="H17" s="226"/>
      <c r="I17" s="226"/>
      <c r="J17" s="227"/>
      <c r="K17" s="107"/>
      <c r="L17" s="108" t="s">
        <v>199</v>
      </c>
      <c r="M17" s="112">
        <f>E20*K17/100</f>
        <v>0</v>
      </c>
    </row>
    <row r="18" spans="1:13" ht="12.9" customHeight="1" x14ac:dyDescent="0.25">
      <c r="A18" s="111" t="s">
        <v>189</v>
      </c>
      <c r="B18" s="221" t="s">
        <v>190</v>
      </c>
      <c r="C18" s="186"/>
      <c r="D18" s="189"/>
      <c r="E18" s="190">
        <v>0</v>
      </c>
      <c r="F18" s="186"/>
      <c r="G18" s="188" t="s">
        <v>203</v>
      </c>
      <c r="H18" s="226"/>
      <c r="I18" s="226"/>
      <c r="J18" s="227"/>
      <c r="K18" s="107"/>
      <c r="L18" s="108" t="s">
        <v>199</v>
      </c>
      <c r="M18" s="112">
        <f>E20*K18/100</f>
        <v>0</v>
      </c>
    </row>
    <row r="19" spans="1:13" ht="12.9" customHeight="1" x14ac:dyDescent="0.25">
      <c r="A19" s="111" t="s">
        <v>191</v>
      </c>
      <c r="B19" s="221" t="s">
        <v>192</v>
      </c>
      <c r="C19" s="186"/>
      <c r="D19" s="189"/>
      <c r="E19" s="190">
        <v>0</v>
      </c>
      <c r="F19" s="186"/>
      <c r="G19" s="188" t="s">
        <v>204</v>
      </c>
      <c r="H19" s="226"/>
      <c r="I19" s="226"/>
      <c r="J19" s="227"/>
      <c r="K19" s="107"/>
      <c r="L19" s="108" t="s">
        <v>199</v>
      </c>
      <c r="M19" s="112">
        <f>E20*K19/100</f>
        <v>0</v>
      </c>
    </row>
    <row r="20" spans="1:13" ht="12.9" customHeight="1" x14ac:dyDescent="0.25">
      <c r="A20" s="188" t="s">
        <v>193</v>
      </c>
      <c r="B20" s="226"/>
      <c r="C20" s="226"/>
      <c r="D20" s="227"/>
      <c r="E20" s="190">
        <f>SUM(E16:E19)</f>
        <v>0</v>
      </c>
      <c r="F20" s="186"/>
      <c r="G20" s="188" t="s">
        <v>205</v>
      </c>
      <c r="H20" s="226"/>
      <c r="I20" s="226"/>
      <c r="J20" s="227"/>
      <c r="K20" s="107"/>
      <c r="L20" s="108" t="s">
        <v>199</v>
      </c>
      <c r="M20" s="112">
        <f>E20*K20/100</f>
        <v>0</v>
      </c>
    </row>
    <row r="21" spans="1:13" ht="12.9" customHeight="1" x14ac:dyDescent="0.25">
      <c r="A21" s="188" t="s">
        <v>194</v>
      </c>
      <c r="B21" s="226"/>
      <c r="C21" s="226"/>
      <c r="D21" s="227"/>
      <c r="E21" s="190">
        <v>0</v>
      </c>
      <c r="F21" s="186"/>
      <c r="G21" s="188" t="s">
        <v>206</v>
      </c>
      <c r="H21" s="226"/>
      <c r="I21" s="226"/>
      <c r="J21" s="227"/>
      <c r="K21" s="107"/>
      <c r="L21" s="108" t="s">
        <v>199</v>
      </c>
      <c r="M21" s="112">
        <f>E20*K21/100</f>
        <v>0</v>
      </c>
    </row>
    <row r="22" spans="1:13" ht="12.9" customHeight="1" x14ac:dyDescent="0.25">
      <c r="A22" s="188" t="s">
        <v>195</v>
      </c>
      <c r="B22" s="226"/>
      <c r="C22" s="226"/>
      <c r="D22" s="227"/>
      <c r="E22" s="190">
        <v>0</v>
      </c>
      <c r="F22" s="186"/>
      <c r="G22" s="188" t="s">
        <v>207</v>
      </c>
      <c r="H22" s="226"/>
      <c r="I22" s="226"/>
      <c r="J22" s="227"/>
      <c r="K22" s="107"/>
      <c r="L22" s="108" t="s">
        <v>199</v>
      </c>
      <c r="M22" s="112">
        <f>E20*K22/100</f>
        <v>0</v>
      </c>
    </row>
    <row r="23" spans="1:13" ht="12.9" customHeight="1" thickBot="1" x14ac:dyDescent="0.3">
      <c r="A23" s="188" t="s">
        <v>196</v>
      </c>
      <c r="B23" s="226"/>
      <c r="C23" s="226"/>
      <c r="D23" s="227"/>
      <c r="E23" s="190">
        <v>0</v>
      </c>
      <c r="F23" s="186"/>
      <c r="G23" s="150"/>
      <c r="H23" s="176"/>
      <c r="I23" s="176"/>
      <c r="J23" s="228"/>
      <c r="K23" s="109"/>
      <c r="L23" s="110" t="s">
        <v>199</v>
      </c>
      <c r="M23" s="113">
        <f>E20*K23/100</f>
        <v>0</v>
      </c>
    </row>
    <row r="24" spans="1:13" ht="12.9" customHeight="1" x14ac:dyDescent="0.25">
      <c r="A24" s="188" t="s">
        <v>197</v>
      </c>
      <c r="B24" s="226"/>
      <c r="C24" s="226"/>
      <c r="D24" s="226"/>
      <c r="E24" s="190">
        <f>SUM(E20:E23)</f>
        <v>0</v>
      </c>
      <c r="F24" s="186"/>
      <c r="G24" s="222" t="s">
        <v>208</v>
      </c>
      <c r="H24" s="173"/>
      <c r="I24" s="173"/>
      <c r="J24" s="173"/>
      <c r="K24" s="173"/>
      <c r="L24" s="173"/>
      <c r="M24" s="229"/>
    </row>
    <row r="25" spans="1:13" ht="12.9" customHeight="1" x14ac:dyDescent="0.25">
      <c r="A25" s="188" t="s">
        <v>210</v>
      </c>
      <c r="B25" s="226"/>
      <c r="C25" s="226"/>
      <c r="D25" s="227"/>
      <c r="E25" s="190">
        <f>SUM(M14:M23)</f>
        <v>0</v>
      </c>
      <c r="F25" s="186"/>
      <c r="G25" s="188"/>
      <c r="H25" s="226"/>
      <c r="I25" s="226"/>
      <c r="J25" s="227"/>
      <c r="K25" s="107"/>
      <c r="L25" s="108" t="s">
        <v>199</v>
      </c>
      <c r="M25" s="112">
        <f>E20*K25/100</f>
        <v>0</v>
      </c>
    </row>
    <row r="26" spans="1:13" ht="12.9" customHeight="1" thickBot="1" x14ac:dyDescent="0.3">
      <c r="A26" s="188" t="s">
        <v>211</v>
      </c>
      <c r="B26" s="226"/>
      <c r="C26" s="226"/>
      <c r="D26" s="227"/>
      <c r="E26" s="190">
        <f>SUM(M25:M26)</f>
        <v>0</v>
      </c>
      <c r="F26" s="186"/>
      <c r="G26" s="150"/>
      <c r="H26" s="176"/>
      <c r="I26" s="176"/>
      <c r="J26" s="228"/>
      <c r="K26" s="109"/>
      <c r="L26" s="110" t="s">
        <v>199</v>
      </c>
      <c r="M26" s="113">
        <f>E20*K26/100</f>
        <v>0</v>
      </c>
    </row>
    <row r="27" spans="1:13" ht="12.9" customHeight="1" thickBot="1" x14ac:dyDescent="0.3">
      <c r="A27" s="150" t="s">
        <v>212</v>
      </c>
      <c r="B27" s="176"/>
      <c r="C27" s="176"/>
      <c r="D27" s="228"/>
      <c r="E27" s="237">
        <f>SUM(M28:M28)</f>
        <v>0</v>
      </c>
      <c r="F27" s="151"/>
      <c r="G27" s="222" t="s">
        <v>209</v>
      </c>
      <c r="H27" s="173"/>
      <c r="I27" s="173"/>
      <c r="J27" s="173"/>
      <c r="K27" s="173"/>
      <c r="L27" s="173"/>
      <c r="M27" s="229"/>
    </row>
    <row r="28" spans="1:13" ht="12.9" customHeight="1" thickBot="1" x14ac:dyDescent="0.3">
      <c r="A28" s="238" t="s">
        <v>213</v>
      </c>
      <c r="B28" s="239"/>
      <c r="C28" s="239"/>
      <c r="D28" s="240"/>
      <c r="E28" s="241">
        <f>SUM(E24:E27)</f>
        <v>0</v>
      </c>
      <c r="F28" s="158"/>
      <c r="G28" s="150"/>
      <c r="H28" s="176"/>
      <c r="I28" s="176"/>
      <c r="J28" s="228"/>
      <c r="K28" s="109"/>
      <c r="L28" s="110" t="s">
        <v>199</v>
      </c>
      <c r="M28" s="113">
        <f>E20*K28/100</f>
        <v>0</v>
      </c>
    </row>
    <row r="29" spans="1:13" s="3" customFormat="1" ht="12.9" customHeight="1" x14ac:dyDescent="0.25">
      <c r="A29" s="230" t="s">
        <v>214</v>
      </c>
      <c r="B29" s="231"/>
      <c r="C29" s="231"/>
      <c r="D29" s="232"/>
      <c r="E29" s="233" t="s">
        <v>215</v>
      </c>
      <c r="F29" s="231"/>
      <c r="G29" s="232"/>
      <c r="H29" s="233" t="s">
        <v>216</v>
      </c>
      <c r="I29" s="231"/>
      <c r="J29" s="231"/>
      <c r="K29" s="231"/>
      <c r="L29" s="231"/>
      <c r="M29" s="234"/>
    </row>
    <row r="30" spans="1:13" ht="12.9" customHeight="1" x14ac:dyDescent="0.25">
      <c r="A30" s="235" t="s">
        <v>165</v>
      </c>
      <c r="B30" s="151"/>
      <c r="C30" s="151"/>
      <c r="D30" s="152"/>
      <c r="E30" s="114" t="s">
        <v>217</v>
      </c>
      <c r="F30" s="176"/>
      <c r="G30" s="152"/>
      <c r="H30" s="114" t="s">
        <v>217</v>
      </c>
      <c r="I30" s="176"/>
      <c r="J30" s="151"/>
      <c r="K30" s="151"/>
      <c r="L30" s="151"/>
      <c r="M30" s="236"/>
    </row>
    <row r="31" spans="1:13" ht="12.9" customHeight="1" x14ac:dyDescent="0.25">
      <c r="A31" s="246" t="s">
        <v>218</v>
      </c>
      <c r="B31" s="145"/>
      <c r="C31" s="247"/>
      <c r="D31" s="146"/>
      <c r="E31" s="114" t="s">
        <v>218</v>
      </c>
      <c r="F31" s="247"/>
      <c r="G31" s="146"/>
      <c r="H31" s="114" t="s">
        <v>218</v>
      </c>
      <c r="I31" s="247"/>
      <c r="J31" s="145"/>
      <c r="K31" s="145"/>
      <c r="L31" s="145"/>
      <c r="M31" s="248"/>
    </row>
    <row r="32" spans="1:13" ht="12.9" customHeight="1" x14ac:dyDescent="0.25">
      <c r="A32" s="246"/>
      <c r="B32" s="145"/>
      <c r="C32" s="145"/>
      <c r="D32" s="146"/>
      <c r="E32" s="250" t="s">
        <v>219</v>
      </c>
      <c r="F32" s="145"/>
      <c r="G32" s="146"/>
      <c r="H32" s="250" t="s">
        <v>219</v>
      </c>
      <c r="I32" s="145"/>
      <c r="J32" s="145"/>
      <c r="K32" s="145"/>
      <c r="L32" s="145"/>
      <c r="M32" s="248"/>
    </row>
    <row r="33" spans="1:13" x14ac:dyDescent="0.25">
      <c r="A33" s="246"/>
      <c r="B33" s="247"/>
      <c r="C33" s="247"/>
      <c r="D33" s="249"/>
      <c r="E33" s="250"/>
      <c r="F33" s="247"/>
      <c r="G33" s="249"/>
      <c r="H33" s="250"/>
      <c r="I33" s="247"/>
      <c r="J33" s="247"/>
      <c r="K33" s="247"/>
      <c r="L33" s="247"/>
      <c r="M33" s="251"/>
    </row>
    <row r="34" spans="1:13" ht="56.25" customHeight="1" thickBot="1" x14ac:dyDescent="0.3">
      <c r="A34" s="246"/>
      <c r="B34" s="247"/>
      <c r="C34" s="247"/>
      <c r="D34" s="249"/>
      <c r="E34" s="250"/>
      <c r="F34" s="247"/>
      <c r="G34" s="249"/>
      <c r="H34" s="250"/>
      <c r="I34" s="247"/>
      <c r="J34" s="247"/>
      <c r="K34" s="247"/>
      <c r="L34" s="247"/>
      <c r="M34" s="251"/>
    </row>
    <row r="35" spans="1:13" ht="12.9" customHeight="1" x14ac:dyDescent="0.25">
      <c r="A35" s="172" t="s">
        <v>220</v>
      </c>
      <c r="B35" s="242"/>
      <c r="C35" s="242"/>
      <c r="D35" s="243"/>
      <c r="E35" s="244">
        <v>21</v>
      </c>
      <c r="F35" s="173"/>
      <c r="G35" s="116" t="s">
        <v>221</v>
      </c>
      <c r="H35" s="175">
        <f>E28-H37</f>
        <v>0</v>
      </c>
      <c r="I35" s="173"/>
      <c r="J35" s="173"/>
      <c r="K35" s="173"/>
      <c r="L35" s="173"/>
      <c r="M35" s="117" t="s">
        <v>222</v>
      </c>
    </row>
    <row r="36" spans="1:13" ht="12.9" customHeight="1" x14ac:dyDescent="0.25">
      <c r="A36" s="188" t="s">
        <v>223</v>
      </c>
      <c r="B36" s="226"/>
      <c r="C36" s="226"/>
      <c r="D36" s="227"/>
      <c r="E36" s="245">
        <v>21</v>
      </c>
      <c r="F36" s="186"/>
      <c r="G36" s="106" t="s">
        <v>221</v>
      </c>
      <c r="H36" s="190">
        <f>H35*E36/100</f>
        <v>0</v>
      </c>
      <c r="I36" s="186"/>
      <c r="J36" s="186"/>
      <c r="K36" s="186"/>
      <c r="L36" s="186"/>
      <c r="M36" s="118" t="s">
        <v>222</v>
      </c>
    </row>
    <row r="37" spans="1:13" ht="12.9" customHeight="1" x14ac:dyDescent="0.25">
      <c r="A37" s="188" t="s">
        <v>220</v>
      </c>
      <c r="B37" s="226"/>
      <c r="C37" s="226"/>
      <c r="D37" s="227"/>
      <c r="E37" s="245">
        <v>12</v>
      </c>
      <c r="F37" s="186"/>
      <c r="G37" s="106" t="s">
        <v>221</v>
      </c>
      <c r="H37" s="190">
        <v>0</v>
      </c>
      <c r="I37" s="255"/>
      <c r="J37" s="255"/>
      <c r="K37" s="255"/>
      <c r="L37" s="255"/>
      <c r="M37" s="118" t="s">
        <v>222</v>
      </c>
    </row>
    <row r="38" spans="1:13" ht="12.9" customHeight="1" x14ac:dyDescent="0.25">
      <c r="A38" s="188" t="s">
        <v>223</v>
      </c>
      <c r="B38" s="226"/>
      <c r="C38" s="226"/>
      <c r="D38" s="227"/>
      <c r="E38" s="245">
        <v>12</v>
      </c>
      <c r="F38" s="186"/>
      <c r="G38" s="106" t="s">
        <v>221</v>
      </c>
      <c r="H38" s="190">
        <f>H37*E38/100</f>
        <v>0</v>
      </c>
      <c r="I38" s="186"/>
      <c r="J38" s="186"/>
      <c r="K38" s="186"/>
      <c r="L38" s="186"/>
      <c r="M38" s="118" t="s">
        <v>222</v>
      </c>
    </row>
    <row r="39" spans="1:13" s="119" customFormat="1" ht="19.5" customHeight="1" thickBot="1" x14ac:dyDescent="0.3">
      <c r="A39" s="252" t="s">
        <v>224</v>
      </c>
      <c r="B39" s="253"/>
      <c r="C39" s="253"/>
      <c r="D39" s="253"/>
      <c r="E39" s="253"/>
      <c r="F39" s="253"/>
      <c r="G39" s="253"/>
      <c r="H39" s="254">
        <f>SUM(H35:H38)</f>
        <v>0</v>
      </c>
      <c r="I39" s="195"/>
      <c r="J39" s="195"/>
      <c r="K39" s="195"/>
      <c r="L39" s="195"/>
      <c r="M39" s="120" t="s">
        <v>222</v>
      </c>
    </row>
    <row r="40" spans="1:13" ht="12.9" customHeight="1" x14ac:dyDescent="0.25"/>
    <row r="41" spans="1:13" ht="12.9" customHeight="1" x14ac:dyDescent="0.25">
      <c r="A41" s="247" t="s">
        <v>225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8"/>
  <sheetViews>
    <sheetView workbookViewId="0">
      <selection activeCell="D2" sqref="D2:E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61" t="s">
        <v>0</v>
      </c>
      <c r="B1" s="145"/>
      <c r="C1" s="145"/>
      <c r="D1" s="261" t="s">
        <v>338</v>
      </c>
      <c r="E1" s="145"/>
    </row>
    <row r="2" spans="1:5" s="2" customFormat="1" x14ac:dyDescent="0.25">
      <c r="A2" s="261" t="s">
        <v>226</v>
      </c>
      <c r="B2" s="145"/>
      <c r="C2" s="145"/>
      <c r="D2" s="261" t="s">
        <v>2</v>
      </c>
      <c r="E2" s="145"/>
    </row>
    <row r="3" spans="1:5" s="1" customFormat="1" ht="9.6" x14ac:dyDescent="0.2"/>
    <row r="4" spans="1:5" s="3" customFormat="1" x14ac:dyDescent="0.25">
      <c r="A4" s="262" t="s">
        <v>150</v>
      </c>
      <c r="B4" s="145"/>
      <c r="C4" s="145"/>
      <c r="D4" s="145"/>
      <c r="E4" s="145"/>
    </row>
    <row r="5" spans="1:5" s="1" customFormat="1" ht="10.199999999999999" thickBot="1" x14ac:dyDescent="0.25"/>
    <row r="6" spans="1:5" s="1" customFormat="1" ht="9.75" customHeight="1" x14ac:dyDescent="0.25">
      <c r="A6" s="256" t="s">
        <v>151</v>
      </c>
      <c r="B6" s="258" t="s">
        <v>152</v>
      </c>
      <c r="C6" s="260" t="s">
        <v>153</v>
      </c>
      <c r="D6" s="173"/>
      <c r="E6" s="223"/>
    </row>
    <row r="7" spans="1:5" s="1" customFormat="1" ht="9.75" customHeight="1" thickBot="1" x14ac:dyDescent="0.25">
      <c r="A7" s="257"/>
      <c r="B7" s="259"/>
      <c r="C7" s="78" t="s">
        <v>17</v>
      </c>
      <c r="D7" s="79" t="s">
        <v>22</v>
      </c>
      <c r="E7" s="80" t="s">
        <v>154</v>
      </c>
    </row>
    <row r="8" spans="1:5" s="16" customFormat="1" ht="10.199999999999999" x14ac:dyDescent="0.2">
      <c r="A8" s="81"/>
      <c r="B8" s="84" t="s">
        <v>28</v>
      </c>
      <c r="C8" s="82"/>
      <c r="D8" s="82"/>
      <c r="E8" s="83"/>
    </row>
    <row r="9" spans="1:5" s="16" customFormat="1" ht="10.199999999999999" x14ac:dyDescent="0.2">
      <c r="A9" s="85">
        <v>1</v>
      </c>
      <c r="B9" s="30" t="s">
        <v>30</v>
      </c>
      <c r="C9" s="86">
        <f>'ROZPOČET #3'!G13</f>
        <v>0</v>
      </c>
      <c r="D9" s="86">
        <f>'ROZPOČET #3'!I13</f>
        <v>0</v>
      </c>
      <c r="E9" s="87">
        <f t="shared" ref="E9:E15" si="0">C9+D9</f>
        <v>0</v>
      </c>
    </row>
    <row r="10" spans="1:5" s="16" customFormat="1" ht="10.199999999999999" x14ac:dyDescent="0.2">
      <c r="A10" s="88">
        <v>2</v>
      </c>
      <c r="B10" s="89" t="s">
        <v>155</v>
      </c>
      <c r="C10" s="90">
        <f>'ROZPOČET #3'!G17</f>
        <v>0</v>
      </c>
      <c r="D10" s="90">
        <f>'ROZPOČET #3'!I17</f>
        <v>0</v>
      </c>
      <c r="E10" s="91">
        <f t="shared" si="0"/>
        <v>0</v>
      </c>
    </row>
    <row r="11" spans="1:5" s="16" customFormat="1" ht="10.199999999999999" x14ac:dyDescent="0.2">
      <c r="A11" s="88">
        <v>3</v>
      </c>
      <c r="B11" s="89" t="s">
        <v>42</v>
      </c>
      <c r="C11" s="90">
        <f>'ROZPOČET #3'!G45</f>
        <v>0</v>
      </c>
      <c r="D11" s="90">
        <f>'ROZPOČET #3'!I45</f>
        <v>0</v>
      </c>
      <c r="E11" s="91">
        <f t="shared" si="0"/>
        <v>0</v>
      </c>
    </row>
    <row r="12" spans="1:5" s="16" customFormat="1" ht="10.199999999999999" x14ac:dyDescent="0.2">
      <c r="A12" s="88">
        <v>4</v>
      </c>
      <c r="B12" s="89" t="s">
        <v>82</v>
      </c>
      <c r="C12" s="90">
        <f>'ROZPOČET #3'!G75</f>
        <v>0</v>
      </c>
      <c r="D12" s="90">
        <f>'ROZPOČET #3'!I75</f>
        <v>0</v>
      </c>
      <c r="E12" s="91">
        <f t="shared" si="0"/>
        <v>0</v>
      </c>
    </row>
    <row r="13" spans="1:5" s="16" customFormat="1" ht="10.199999999999999" x14ac:dyDescent="0.2">
      <c r="A13" s="88">
        <v>61</v>
      </c>
      <c r="B13" s="89" t="s">
        <v>114</v>
      </c>
      <c r="C13" s="90">
        <f>'ROZPOČET #3'!G99</f>
        <v>0</v>
      </c>
      <c r="D13" s="90">
        <f>'ROZPOČET #3'!I99</f>
        <v>0</v>
      </c>
      <c r="E13" s="91">
        <f t="shared" si="0"/>
        <v>0</v>
      </c>
    </row>
    <row r="14" spans="1:5" s="16" customFormat="1" ht="10.199999999999999" x14ac:dyDescent="0.2">
      <c r="A14" s="88">
        <v>62</v>
      </c>
      <c r="B14" s="89" t="s">
        <v>130</v>
      </c>
      <c r="C14" s="90">
        <f>'ROZPOČET #3'!G113</f>
        <v>0</v>
      </c>
      <c r="D14" s="90">
        <f>'ROZPOČET #3'!I113</f>
        <v>0</v>
      </c>
      <c r="E14" s="91">
        <f t="shared" si="0"/>
        <v>0</v>
      </c>
    </row>
    <row r="15" spans="1:5" s="16" customFormat="1" ht="10.199999999999999" x14ac:dyDescent="0.2">
      <c r="A15" s="88">
        <v>63</v>
      </c>
      <c r="B15" s="89" t="s">
        <v>141</v>
      </c>
      <c r="C15" s="90">
        <f>'ROZPOČET #3'!G131</f>
        <v>0</v>
      </c>
      <c r="D15" s="90">
        <f>'ROZPOČET #3'!I131</f>
        <v>0</v>
      </c>
      <c r="E15" s="91">
        <f t="shared" si="0"/>
        <v>0</v>
      </c>
    </row>
    <row r="16" spans="1:5" s="16" customFormat="1" ht="10.8" thickBot="1" x14ac:dyDescent="0.25">
      <c r="A16" s="92"/>
      <c r="B16" s="93" t="s">
        <v>156</v>
      </c>
      <c r="C16" s="94">
        <f>SUM(C9:C15)</f>
        <v>0</v>
      </c>
      <c r="D16" s="94">
        <f>SUM(D9:D15)</f>
        <v>0</v>
      </c>
      <c r="E16" s="95">
        <f>SUM(E9:E15)</f>
        <v>0</v>
      </c>
    </row>
    <row r="17" spans="1:5" s="1" customFormat="1" ht="10.199999999999999" thickBot="1" x14ac:dyDescent="0.25"/>
    <row r="18" spans="1:5" s="16" customFormat="1" ht="10.8" thickBot="1" x14ac:dyDescent="0.25">
      <c r="A18" s="96"/>
      <c r="B18" s="97" t="s">
        <v>157</v>
      </c>
      <c r="C18" s="98">
        <f>C16</f>
        <v>0</v>
      </c>
      <c r="D18" s="98">
        <f>D16</f>
        <v>0</v>
      </c>
      <c r="E18" s="99">
        <f>E16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33"/>
  <sheetViews>
    <sheetView workbookViewId="0">
      <selection activeCell="J2" sqref="J2:K2"/>
    </sheetView>
  </sheetViews>
  <sheetFormatPr defaultRowHeight="13.2" x14ac:dyDescent="0.25"/>
  <cols>
    <col min="1" max="1" width="3.6640625" customWidth="1"/>
    <col min="2" max="2" width="11" customWidth="1"/>
    <col min="3" max="3" width="4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61" t="s">
        <v>0</v>
      </c>
      <c r="B1" s="145"/>
      <c r="C1" s="145"/>
      <c r="D1" s="145"/>
      <c r="E1" s="145"/>
      <c r="F1" s="145"/>
      <c r="G1" s="145"/>
      <c r="H1" s="145"/>
      <c r="I1" s="145"/>
      <c r="J1" s="261" t="s">
        <v>338</v>
      </c>
      <c r="K1" s="145"/>
    </row>
    <row r="2" spans="1:11" s="2" customFormat="1" x14ac:dyDescent="0.25">
      <c r="A2" s="261" t="s">
        <v>226</v>
      </c>
      <c r="B2" s="145"/>
      <c r="C2" s="145"/>
      <c r="D2" s="145"/>
      <c r="E2" s="145"/>
      <c r="F2" s="145"/>
      <c r="G2" s="145"/>
      <c r="H2" s="145"/>
      <c r="I2" s="145"/>
      <c r="J2" s="261" t="s">
        <v>2</v>
      </c>
      <c r="K2" s="145"/>
    </row>
    <row r="3" spans="1:11" s="1" customFormat="1" ht="9.6" x14ac:dyDescent="0.2"/>
    <row r="4" spans="1:11" x14ac:dyDescent="0.25">
      <c r="A4" s="262" t="s">
        <v>3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</row>
    <row r="5" spans="1:11" s="1" customFormat="1" ht="10.199999999999999" thickBot="1" x14ac:dyDescent="0.25"/>
    <row r="6" spans="1:11" s="1" customFormat="1" ht="9.75" customHeight="1" x14ac:dyDescent="0.25">
      <c r="A6" s="4" t="s">
        <v>4</v>
      </c>
      <c r="B6" s="265" t="s">
        <v>8</v>
      </c>
      <c r="C6" s="265" t="s">
        <v>10</v>
      </c>
      <c r="D6" s="265" t="s">
        <v>12</v>
      </c>
      <c r="E6" s="265" t="s">
        <v>14</v>
      </c>
      <c r="F6" s="268" t="s">
        <v>16</v>
      </c>
      <c r="G6" s="173"/>
      <c r="H6" s="173"/>
      <c r="I6" s="173"/>
      <c r="J6" s="265" t="s">
        <v>25</v>
      </c>
      <c r="K6" s="160"/>
    </row>
    <row r="7" spans="1:11" s="1" customFormat="1" ht="9.75" customHeight="1" x14ac:dyDescent="0.25">
      <c r="A7" s="5" t="s">
        <v>5</v>
      </c>
      <c r="B7" s="200"/>
      <c r="C7" s="200"/>
      <c r="D7" s="200"/>
      <c r="E7" s="200"/>
      <c r="F7" s="263" t="s">
        <v>17</v>
      </c>
      <c r="G7" s="151"/>
      <c r="H7" s="264" t="s">
        <v>22</v>
      </c>
      <c r="I7" s="151"/>
      <c r="J7" s="200"/>
      <c r="K7" s="266"/>
    </row>
    <row r="8" spans="1:11" s="1" customFormat="1" ht="9.75" customHeight="1" x14ac:dyDescent="0.2">
      <c r="A8" s="5" t="s">
        <v>6</v>
      </c>
      <c r="B8" s="200"/>
      <c r="C8" s="200"/>
      <c r="D8" s="200"/>
      <c r="E8" s="200"/>
      <c r="F8" s="8" t="s">
        <v>18</v>
      </c>
      <c r="G8" s="10" t="s">
        <v>20</v>
      </c>
      <c r="H8" s="12" t="s">
        <v>18</v>
      </c>
      <c r="I8" s="10" t="s">
        <v>20</v>
      </c>
      <c r="J8" s="12" t="s">
        <v>18</v>
      </c>
      <c r="K8" s="14" t="s">
        <v>20</v>
      </c>
    </row>
    <row r="9" spans="1:11" s="1" customFormat="1" ht="9.75" customHeight="1" thickBot="1" x14ac:dyDescent="0.25">
      <c r="A9" s="6" t="s">
        <v>7</v>
      </c>
      <c r="B9" s="7" t="s">
        <v>9</v>
      </c>
      <c r="C9" s="7" t="s">
        <v>11</v>
      </c>
      <c r="D9" s="7" t="s">
        <v>13</v>
      </c>
      <c r="E9" s="7" t="s">
        <v>15</v>
      </c>
      <c r="F9" s="9" t="s">
        <v>19</v>
      </c>
      <c r="G9" s="11" t="s">
        <v>21</v>
      </c>
      <c r="H9" s="13" t="s">
        <v>23</v>
      </c>
      <c r="I9" s="11" t="s">
        <v>24</v>
      </c>
      <c r="J9" s="13" t="s">
        <v>26</v>
      </c>
      <c r="K9" s="15" t="s">
        <v>27</v>
      </c>
    </row>
    <row r="10" spans="1:11" s="17" customFormat="1" ht="10.199999999999999" x14ac:dyDescent="0.2">
      <c r="A10" s="19"/>
      <c r="B10" s="18"/>
      <c r="C10" s="20" t="s">
        <v>28</v>
      </c>
      <c r="D10" s="18"/>
      <c r="E10" s="18"/>
      <c r="F10" s="21"/>
      <c r="G10" s="22"/>
      <c r="H10" s="23"/>
      <c r="J10" s="23"/>
      <c r="K10" s="24"/>
    </row>
    <row r="11" spans="1:11" s="17" customFormat="1" ht="10.199999999999999" x14ac:dyDescent="0.2">
      <c r="A11" s="28"/>
      <c r="B11" s="29" t="s">
        <v>29</v>
      </c>
      <c r="C11" s="30" t="s">
        <v>30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6" x14ac:dyDescent="0.2">
      <c r="A12" s="36">
        <v>1</v>
      </c>
      <c r="B12" s="38" t="s">
        <v>31</v>
      </c>
      <c r="C12" s="39" t="s">
        <v>32</v>
      </c>
      <c r="D12" s="40" t="s">
        <v>33</v>
      </c>
      <c r="E12" s="41">
        <v>19</v>
      </c>
      <c r="F12" s="43">
        <v>0</v>
      </c>
      <c r="G12" s="44">
        <f>E12*F12</f>
        <v>0</v>
      </c>
      <c r="H12" s="45">
        <v>0</v>
      </c>
      <c r="I12" s="44">
        <f>E12*H12</f>
        <v>0</v>
      </c>
      <c r="J12" s="46">
        <v>0</v>
      </c>
      <c r="K12" s="47">
        <f>E12*J12</f>
        <v>0</v>
      </c>
    </row>
    <row r="13" spans="1:11" s="17" customFormat="1" ht="10.199999999999999" x14ac:dyDescent="0.2">
      <c r="A13" s="56"/>
      <c r="B13" s="57">
        <v>1</v>
      </c>
      <c r="C13" s="58" t="s">
        <v>30</v>
      </c>
      <c r="D13" s="59"/>
      <c r="E13" s="59"/>
      <c r="F13" s="60"/>
      <c r="G13" s="61">
        <f>SUM(G12:G12)</f>
        <v>0</v>
      </c>
      <c r="H13" s="62"/>
      <c r="I13" s="63">
        <f>SUM(I12:I12)</f>
        <v>0</v>
      </c>
      <c r="J13" s="62"/>
      <c r="K13" s="64">
        <f>SUM(K12:K12)</f>
        <v>0</v>
      </c>
    </row>
    <row r="14" spans="1:11" s="17" customFormat="1" ht="10.199999999999999" x14ac:dyDescent="0.2">
      <c r="A14" s="28"/>
      <c r="B14" s="29" t="s">
        <v>34</v>
      </c>
      <c r="C14" s="30" t="s">
        <v>35</v>
      </c>
      <c r="D14" s="27"/>
      <c r="E14" s="27"/>
      <c r="F14" s="31"/>
      <c r="G14" s="32"/>
      <c r="H14" s="33"/>
      <c r="I14" s="26"/>
      <c r="J14" s="33"/>
      <c r="K14" s="34"/>
    </row>
    <row r="15" spans="1:11" s="1" customFormat="1" ht="9.6" x14ac:dyDescent="0.2">
      <c r="A15" s="36">
        <f>A12+1</f>
        <v>2</v>
      </c>
      <c r="B15" s="38" t="s">
        <v>227</v>
      </c>
      <c r="C15" s="39" t="s">
        <v>228</v>
      </c>
      <c r="D15" s="40" t="s">
        <v>65</v>
      </c>
      <c r="E15" s="41">
        <v>3465</v>
      </c>
      <c r="F15" s="43">
        <v>0</v>
      </c>
      <c r="G15" s="44">
        <f>E15*F15</f>
        <v>0</v>
      </c>
      <c r="H15" s="45">
        <v>0</v>
      </c>
      <c r="I15" s="44">
        <f>E15*H15</f>
        <v>0</v>
      </c>
      <c r="J15" s="46">
        <v>0</v>
      </c>
      <c r="K15" s="47">
        <f>E15*J15</f>
        <v>0</v>
      </c>
    </row>
    <row r="16" spans="1:11" s="1" customFormat="1" ht="14.25" customHeight="1" x14ac:dyDescent="0.2">
      <c r="A16" s="36">
        <f>A15+1</f>
        <v>3</v>
      </c>
      <c r="B16" s="38" t="s">
        <v>31</v>
      </c>
      <c r="C16" s="39" t="s">
        <v>335</v>
      </c>
      <c r="D16" s="40" t="s">
        <v>229</v>
      </c>
      <c r="E16" s="41">
        <v>11</v>
      </c>
      <c r="F16" s="43">
        <v>0</v>
      </c>
      <c r="G16" s="44">
        <f>E16*F16</f>
        <v>0</v>
      </c>
      <c r="H16" s="45">
        <v>0</v>
      </c>
      <c r="I16" s="44">
        <f>E16*H16</f>
        <v>0</v>
      </c>
      <c r="J16" s="46">
        <v>0</v>
      </c>
      <c r="K16" s="47">
        <f>E16*J16</f>
        <v>0</v>
      </c>
    </row>
    <row r="17" spans="1:11" s="17" customFormat="1" ht="10.199999999999999" x14ac:dyDescent="0.2">
      <c r="A17" s="56"/>
      <c r="B17" s="57">
        <v>2</v>
      </c>
      <c r="C17" s="58" t="s">
        <v>35</v>
      </c>
      <c r="D17" s="59"/>
      <c r="E17" s="59"/>
      <c r="F17" s="60"/>
      <c r="G17" s="61">
        <f>SUM(G15:G16)</f>
        <v>0</v>
      </c>
      <c r="H17" s="62"/>
      <c r="I17" s="63">
        <f>SUM(I15:I16)</f>
        <v>0</v>
      </c>
      <c r="J17" s="62"/>
      <c r="K17" s="64">
        <f>SUM(K15:K16)</f>
        <v>0</v>
      </c>
    </row>
    <row r="18" spans="1:11" s="17" customFormat="1" ht="10.199999999999999" x14ac:dyDescent="0.2">
      <c r="A18" s="28"/>
      <c r="B18" s="29" t="s">
        <v>41</v>
      </c>
      <c r="C18" s="30" t="s">
        <v>42</v>
      </c>
      <c r="D18" s="27"/>
      <c r="E18" s="27"/>
      <c r="F18" s="31"/>
      <c r="G18" s="32"/>
      <c r="H18" s="33"/>
      <c r="I18" s="26"/>
      <c r="J18" s="33"/>
      <c r="K18" s="34"/>
    </row>
    <row r="19" spans="1:11" s="1" customFormat="1" ht="9.6" x14ac:dyDescent="0.2">
      <c r="A19" s="36">
        <f>A16+1</f>
        <v>4</v>
      </c>
      <c r="B19" s="38" t="s">
        <v>31</v>
      </c>
      <c r="C19" s="39" t="s">
        <v>43</v>
      </c>
      <c r="D19" s="40" t="s">
        <v>37</v>
      </c>
      <c r="E19" s="41">
        <v>11</v>
      </c>
      <c r="F19" s="43">
        <v>0</v>
      </c>
      <c r="G19" s="44">
        <f t="shared" ref="G19:G37" si="0">E19*F19</f>
        <v>0</v>
      </c>
      <c r="H19" s="45">
        <v>0</v>
      </c>
      <c r="I19" s="44">
        <f t="shared" ref="I19:I37" si="1">E19*H19</f>
        <v>0</v>
      </c>
      <c r="J19" s="46">
        <v>0</v>
      </c>
      <c r="K19" s="47">
        <f t="shared" ref="K19:K37" si="2">E19*J19</f>
        <v>0</v>
      </c>
    </row>
    <row r="20" spans="1:11" s="1" customFormat="1" ht="9.6" x14ac:dyDescent="0.2">
      <c r="A20" s="36">
        <f t="shared" ref="A20:A37" si="3">A19+1</f>
        <v>5</v>
      </c>
      <c r="B20" s="38" t="s">
        <v>44</v>
      </c>
      <c r="C20" s="39" t="s">
        <v>45</v>
      </c>
      <c r="D20" s="40" t="s">
        <v>37</v>
      </c>
      <c r="E20" s="41">
        <v>11</v>
      </c>
      <c r="F20" s="43">
        <v>0</v>
      </c>
      <c r="G20" s="44">
        <f t="shared" si="0"/>
        <v>0</v>
      </c>
      <c r="H20" s="45">
        <v>0</v>
      </c>
      <c r="I20" s="44">
        <f t="shared" si="1"/>
        <v>0</v>
      </c>
      <c r="J20" s="46">
        <v>0</v>
      </c>
      <c r="K20" s="47">
        <f t="shared" si="2"/>
        <v>0</v>
      </c>
    </row>
    <row r="21" spans="1:11" s="1" customFormat="1" ht="9.6" x14ac:dyDescent="0.2">
      <c r="A21" s="36">
        <f t="shared" si="3"/>
        <v>6</v>
      </c>
      <c r="B21" s="38" t="s">
        <v>31</v>
      </c>
      <c r="C21" s="39" t="s">
        <v>283</v>
      </c>
      <c r="D21" s="40" t="s">
        <v>37</v>
      </c>
      <c r="E21" s="41">
        <v>11</v>
      </c>
      <c r="F21" s="43">
        <v>0</v>
      </c>
      <c r="G21" s="44">
        <f t="shared" si="0"/>
        <v>0</v>
      </c>
      <c r="H21" s="45">
        <v>0</v>
      </c>
      <c r="I21" s="44">
        <f t="shared" si="1"/>
        <v>0</v>
      </c>
      <c r="J21" s="46">
        <v>0</v>
      </c>
      <c r="K21" s="47">
        <f t="shared" si="2"/>
        <v>0</v>
      </c>
    </row>
    <row r="22" spans="1:11" s="1" customFormat="1" ht="9.6" x14ac:dyDescent="0.2">
      <c r="A22" s="36">
        <f t="shared" si="3"/>
        <v>7</v>
      </c>
      <c r="B22" s="38" t="s">
        <v>31</v>
      </c>
      <c r="C22" s="39" t="s">
        <v>104</v>
      </c>
      <c r="D22" s="40" t="s">
        <v>37</v>
      </c>
      <c r="E22" s="41">
        <v>11</v>
      </c>
      <c r="F22" s="43">
        <v>0</v>
      </c>
      <c r="G22" s="44">
        <f t="shared" si="0"/>
        <v>0</v>
      </c>
      <c r="H22" s="45">
        <v>0</v>
      </c>
      <c r="I22" s="44">
        <f t="shared" si="1"/>
        <v>0</v>
      </c>
      <c r="J22" s="46">
        <v>0</v>
      </c>
      <c r="K22" s="47">
        <f t="shared" si="2"/>
        <v>0</v>
      </c>
    </row>
    <row r="23" spans="1:11" s="1" customFormat="1" ht="9.6" x14ac:dyDescent="0.2">
      <c r="A23" s="36">
        <f t="shared" si="3"/>
        <v>8</v>
      </c>
      <c r="B23" s="38" t="s">
        <v>47</v>
      </c>
      <c r="C23" s="39" t="s">
        <v>48</v>
      </c>
      <c r="D23" s="40" t="s">
        <v>37</v>
      </c>
      <c r="E23" s="41">
        <v>11</v>
      </c>
      <c r="F23" s="43">
        <v>0</v>
      </c>
      <c r="G23" s="44">
        <f t="shared" si="0"/>
        <v>0</v>
      </c>
      <c r="H23" s="45">
        <v>0</v>
      </c>
      <c r="I23" s="44">
        <f t="shared" si="1"/>
        <v>0</v>
      </c>
      <c r="J23" s="46">
        <v>8.1000000000000004E-5</v>
      </c>
      <c r="K23" s="47">
        <f t="shared" si="2"/>
        <v>8.9100000000000008E-4</v>
      </c>
    </row>
    <row r="24" spans="1:11" s="1" customFormat="1" ht="9.6" x14ac:dyDescent="0.2">
      <c r="A24" s="36">
        <f t="shared" si="3"/>
        <v>9</v>
      </c>
      <c r="B24" s="38" t="s">
        <v>49</v>
      </c>
      <c r="C24" s="39" t="s">
        <v>284</v>
      </c>
      <c r="D24" s="40" t="s">
        <v>37</v>
      </c>
      <c r="E24" s="41">
        <v>11</v>
      </c>
      <c r="F24" s="43">
        <v>0</v>
      </c>
      <c r="G24" s="44">
        <f t="shared" si="0"/>
        <v>0</v>
      </c>
      <c r="H24" s="45">
        <v>0</v>
      </c>
      <c r="I24" s="44">
        <f t="shared" si="1"/>
        <v>0</v>
      </c>
      <c r="J24" s="46">
        <v>0</v>
      </c>
      <c r="K24" s="47">
        <f t="shared" si="2"/>
        <v>0</v>
      </c>
    </row>
    <row r="25" spans="1:11" s="1" customFormat="1" ht="9.6" x14ac:dyDescent="0.2">
      <c r="A25" s="36">
        <f t="shared" si="3"/>
        <v>10</v>
      </c>
      <c r="B25" s="38" t="s">
        <v>51</v>
      </c>
      <c r="C25" s="39" t="s">
        <v>320</v>
      </c>
      <c r="D25" s="40" t="s">
        <v>37</v>
      </c>
      <c r="E25" s="41">
        <v>11</v>
      </c>
      <c r="F25" s="43">
        <v>0</v>
      </c>
      <c r="G25" s="44">
        <f t="shared" si="0"/>
        <v>0</v>
      </c>
      <c r="H25" s="45">
        <v>0</v>
      </c>
      <c r="I25" s="44">
        <f t="shared" si="1"/>
        <v>0</v>
      </c>
      <c r="J25" s="46">
        <v>2.8200000000000002E-4</v>
      </c>
      <c r="K25" s="47">
        <f t="shared" si="2"/>
        <v>3.1020000000000002E-3</v>
      </c>
    </row>
    <row r="26" spans="1:11" s="1" customFormat="1" ht="9.6" x14ac:dyDescent="0.2">
      <c r="A26" s="36">
        <f t="shared" si="3"/>
        <v>11</v>
      </c>
      <c r="B26" s="38" t="s">
        <v>53</v>
      </c>
      <c r="C26" s="39" t="s">
        <v>332</v>
      </c>
      <c r="D26" s="40" t="s">
        <v>37</v>
      </c>
      <c r="E26" s="41">
        <v>33</v>
      </c>
      <c r="F26" s="43">
        <v>0</v>
      </c>
      <c r="G26" s="44">
        <f t="shared" si="0"/>
        <v>0</v>
      </c>
      <c r="H26" s="45">
        <v>0</v>
      </c>
      <c r="I26" s="44">
        <f t="shared" si="1"/>
        <v>0</v>
      </c>
      <c r="J26" s="46">
        <v>5.4999999999999997E-3</v>
      </c>
      <c r="K26" s="47">
        <f t="shared" si="2"/>
        <v>0.18149999999999999</v>
      </c>
    </row>
    <row r="27" spans="1:11" s="1" customFormat="1" ht="9.6" x14ac:dyDescent="0.2">
      <c r="A27" s="36">
        <f t="shared" si="3"/>
        <v>12</v>
      </c>
      <c r="B27" s="38" t="s">
        <v>31</v>
      </c>
      <c r="C27" s="39" t="s">
        <v>286</v>
      </c>
      <c r="D27" s="40" t="s">
        <v>37</v>
      </c>
      <c r="E27" s="41">
        <v>11</v>
      </c>
      <c r="F27" s="43">
        <v>0</v>
      </c>
      <c r="G27" s="44">
        <f t="shared" si="0"/>
        <v>0</v>
      </c>
      <c r="H27" s="45">
        <v>0</v>
      </c>
      <c r="I27" s="44">
        <f t="shared" si="1"/>
        <v>0</v>
      </c>
      <c r="J27" s="46">
        <v>0</v>
      </c>
      <c r="K27" s="47">
        <f t="shared" si="2"/>
        <v>0</v>
      </c>
    </row>
    <row r="28" spans="1:11" s="1" customFormat="1" ht="12" customHeight="1" x14ac:dyDescent="0.2">
      <c r="A28" s="36">
        <f t="shared" si="3"/>
        <v>13</v>
      </c>
      <c r="B28" s="38" t="s">
        <v>31</v>
      </c>
      <c r="C28" s="39" t="s">
        <v>56</v>
      </c>
      <c r="D28" s="40" t="s">
        <v>37</v>
      </c>
      <c r="E28" s="41">
        <v>11</v>
      </c>
      <c r="F28" s="43">
        <v>0</v>
      </c>
      <c r="G28" s="44">
        <f t="shared" si="0"/>
        <v>0</v>
      </c>
      <c r="H28" s="45">
        <v>0</v>
      </c>
      <c r="I28" s="44">
        <f t="shared" si="1"/>
        <v>0</v>
      </c>
      <c r="J28" s="46">
        <v>0</v>
      </c>
      <c r="K28" s="47">
        <f t="shared" si="2"/>
        <v>0</v>
      </c>
    </row>
    <row r="29" spans="1:11" s="1" customFormat="1" ht="9.6" x14ac:dyDescent="0.2">
      <c r="A29" s="36">
        <f t="shared" si="3"/>
        <v>14</v>
      </c>
      <c r="B29" s="38" t="s">
        <v>57</v>
      </c>
      <c r="C29" s="39" t="s">
        <v>294</v>
      </c>
      <c r="D29" s="40" t="s">
        <v>37</v>
      </c>
      <c r="E29" s="41">
        <v>11</v>
      </c>
      <c r="F29" s="43">
        <v>0</v>
      </c>
      <c r="G29" s="44">
        <f t="shared" si="0"/>
        <v>0</v>
      </c>
      <c r="H29" s="45">
        <v>0</v>
      </c>
      <c r="I29" s="44">
        <f t="shared" si="1"/>
        <v>0</v>
      </c>
      <c r="J29" s="46">
        <v>3.4000000000000002E-4</v>
      </c>
      <c r="K29" s="47">
        <f t="shared" si="2"/>
        <v>3.7400000000000003E-3</v>
      </c>
    </row>
    <row r="30" spans="1:11" s="1" customFormat="1" ht="9.6" x14ac:dyDescent="0.2">
      <c r="A30" s="36">
        <f t="shared" si="3"/>
        <v>15</v>
      </c>
      <c r="B30" s="38" t="s">
        <v>31</v>
      </c>
      <c r="C30" s="39" t="s">
        <v>58</v>
      </c>
      <c r="D30" s="40" t="s">
        <v>59</v>
      </c>
      <c r="E30" s="45">
        <v>4.4000000000000004</v>
      </c>
      <c r="F30" s="43">
        <v>0</v>
      </c>
      <c r="G30" s="44">
        <f t="shared" si="0"/>
        <v>0</v>
      </c>
      <c r="H30" s="45">
        <v>0</v>
      </c>
      <c r="I30" s="44">
        <f t="shared" si="1"/>
        <v>0</v>
      </c>
      <c r="J30" s="46">
        <v>0</v>
      </c>
      <c r="K30" s="47">
        <f t="shared" si="2"/>
        <v>0</v>
      </c>
    </row>
    <row r="31" spans="1:11" s="1" customFormat="1" ht="9.6" x14ac:dyDescent="0.2">
      <c r="A31" s="36">
        <f t="shared" si="3"/>
        <v>16</v>
      </c>
      <c r="B31" s="38" t="s">
        <v>60</v>
      </c>
      <c r="C31" s="39" t="s">
        <v>293</v>
      </c>
      <c r="D31" s="40" t="s">
        <v>37</v>
      </c>
      <c r="E31" s="41">
        <v>11</v>
      </c>
      <c r="F31" s="43">
        <v>0</v>
      </c>
      <c r="G31" s="44">
        <f t="shared" si="0"/>
        <v>0</v>
      </c>
      <c r="H31" s="45">
        <v>0</v>
      </c>
      <c r="I31" s="44">
        <f t="shared" si="1"/>
        <v>0</v>
      </c>
      <c r="J31" s="46">
        <v>2.2599999999999999E-4</v>
      </c>
      <c r="K31" s="47">
        <f t="shared" si="2"/>
        <v>2.4859999999999999E-3</v>
      </c>
    </row>
    <row r="32" spans="1:11" s="1" customFormat="1" ht="9.6" x14ac:dyDescent="0.2">
      <c r="A32" s="36">
        <f t="shared" si="3"/>
        <v>17</v>
      </c>
      <c r="B32" s="38" t="s">
        <v>31</v>
      </c>
      <c r="C32" s="39" t="s">
        <v>62</v>
      </c>
      <c r="D32" s="40" t="s">
        <v>59</v>
      </c>
      <c r="E32" s="45">
        <v>17.600000000000001</v>
      </c>
      <c r="F32" s="43">
        <v>0</v>
      </c>
      <c r="G32" s="44">
        <f t="shared" si="0"/>
        <v>0</v>
      </c>
      <c r="H32" s="45">
        <v>0</v>
      </c>
      <c r="I32" s="44">
        <f t="shared" si="1"/>
        <v>0</v>
      </c>
      <c r="J32" s="46">
        <v>0</v>
      </c>
      <c r="K32" s="47">
        <f t="shared" si="2"/>
        <v>0</v>
      </c>
    </row>
    <row r="33" spans="1:11" s="1" customFormat="1" ht="9.6" x14ac:dyDescent="0.2">
      <c r="A33" s="36">
        <f t="shared" si="3"/>
        <v>18</v>
      </c>
      <c r="B33" s="38" t="s">
        <v>63</v>
      </c>
      <c r="C33" s="39" t="s">
        <v>64</v>
      </c>
      <c r="D33" s="40" t="s">
        <v>65</v>
      </c>
      <c r="E33" s="41">
        <v>11</v>
      </c>
      <c r="F33" s="43">
        <v>0</v>
      </c>
      <c r="G33" s="44">
        <f t="shared" si="0"/>
        <v>0</v>
      </c>
      <c r="H33" s="45">
        <v>0</v>
      </c>
      <c r="I33" s="44">
        <f t="shared" si="1"/>
        <v>0</v>
      </c>
      <c r="J33" s="46">
        <v>0</v>
      </c>
      <c r="K33" s="47">
        <f t="shared" si="2"/>
        <v>0</v>
      </c>
    </row>
    <row r="34" spans="1:11" s="1" customFormat="1" ht="9.6" x14ac:dyDescent="0.2">
      <c r="A34" s="36">
        <f t="shared" si="3"/>
        <v>19</v>
      </c>
      <c r="B34" s="38" t="s">
        <v>66</v>
      </c>
      <c r="C34" s="39" t="s">
        <v>290</v>
      </c>
      <c r="D34" s="40" t="s">
        <v>68</v>
      </c>
      <c r="E34" s="45">
        <v>1.1000000000000001</v>
      </c>
      <c r="F34" s="43">
        <v>0</v>
      </c>
      <c r="G34" s="44">
        <f t="shared" si="0"/>
        <v>0</v>
      </c>
      <c r="H34" s="45">
        <v>0</v>
      </c>
      <c r="I34" s="44">
        <f t="shared" si="1"/>
        <v>0</v>
      </c>
      <c r="J34" s="46">
        <v>0.3</v>
      </c>
      <c r="K34" s="47">
        <f t="shared" si="2"/>
        <v>0.33</v>
      </c>
    </row>
    <row r="35" spans="1:11" s="1" customFormat="1" ht="9.6" x14ac:dyDescent="0.2">
      <c r="A35" s="36">
        <f t="shared" si="3"/>
        <v>20</v>
      </c>
      <c r="B35" s="38" t="s">
        <v>69</v>
      </c>
      <c r="C35" s="39" t="s">
        <v>70</v>
      </c>
      <c r="D35" s="40" t="s">
        <v>68</v>
      </c>
      <c r="E35" s="66">
        <v>0.55000000000000004</v>
      </c>
      <c r="F35" s="43">
        <v>0</v>
      </c>
      <c r="G35" s="44">
        <f t="shared" si="0"/>
        <v>0</v>
      </c>
      <c r="H35" s="45">
        <v>0</v>
      </c>
      <c r="I35" s="44">
        <f t="shared" si="1"/>
        <v>0</v>
      </c>
      <c r="J35" s="46">
        <v>0</v>
      </c>
      <c r="K35" s="47">
        <f t="shared" si="2"/>
        <v>0</v>
      </c>
    </row>
    <row r="36" spans="1:11" s="1" customFormat="1" ht="9.6" x14ac:dyDescent="0.2">
      <c r="A36" s="36">
        <f t="shared" si="3"/>
        <v>21</v>
      </c>
      <c r="B36" s="38" t="s">
        <v>71</v>
      </c>
      <c r="C36" s="39" t="s">
        <v>72</v>
      </c>
      <c r="D36" s="40" t="s">
        <v>68</v>
      </c>
      <c r="E36" s="66">
        <v>0.55000000000000004</v>
      </c>
      <c r="F36" s="43">
        <v>0</v>
      </c>
      <c r="G36" s="44">
        <f t="shared" si="0"/>
        <v>0</v>
      </c>
      <c r="H36" s="45">
        <v>0</v>
      </c>
      <c r="I36" s="44">
        <f t="shared" si="1"/>
        <v>0</v>
      </c>
      <c r="J36" s="46">
        <v>1</v>
      </c>
      <c r="K36" s="47">
        <f t="shared" si="2"/>
        <v>0.55000000000000004</v>
      </c>
    </row>
    <row r="37" spans="1:11" s="1" customFormat="1" ht="9.6" x14ac:dyDescent="0.2">
      <c r="A37" s="36">
        <f t="shared" si="3"/>
        <v>22</v>
      </c>
      <c r="B37" s="38" t="s">
        <v>31</v>
      </c>
      <c r="C37" s="39" t="s">
        <v>73</v>
      </c>
      <c r="D37" s="40" t="s">
        <v>37</v>
      </c>
      <c r="E37" s="41">
        <v>11</v>
      </c>
      <c r="F37" s="43">
        <v>0</v>
      </c>
      <c r="G37" s="44">
        <f t="shared" si="0"/>
        <v>0</v>
      </c>
      <c r="H37" s="45">
        <v>0</v>
      </c>
      <c r="I37" s="44">
        <f t="shared" si="1"/>
        <v>0</v>
      </c>
      <c r="J37" s="46">
        <v>0</v>
      </c>
      <c r="K37" s="47">
        <f t="shared" si="2"/>
        <v>0</v>
      </c>
    </row>
    <row r="38" spans="1:11" s="1" customFormat="1" ht="9.6" x14ac:dyDescent="0.2">
      <c r="A38" s="35"/>
      <c r="B38" s="38"/>
      <c r="C38" s="39"/>
      <c r="D38" s="40"/>
      <c r="E38" s="37"/>
      <c r="F38" s="35"/>
      <c r="G38" s="42"/>
      <c r="H38" s="37"/>
      <c r="I38" s="42"/>
      <c r="J38" s="37"/>
      <c r="K38" s="65"/>
    </row>
    <row r="39" spans="1:11" s="1" customFormat="1" ht="9.6" x14ac:dyDescent="0.2">
      <c r="A39" s="35"/>
      <c r="B39" s="38"/>
      <c r="C39" s="39" t="s">
        <v>74</v>
      </c>
      <c r="D39" s="40"/>
      <c r="E39" s="37"/>
      <c r="F39" s="35"/>
      <c r="G39" s="42"/>
      <c r="H39" s="37"/>
      <c r="I39" s="42"/>
      <c r="J39" s="37"/>
      <c r="K39" s="65"/>
    </row>
    <row r="40" spans="1:11" s="1" customFormat="1" ht="9.6" x14ac:dyDescent="0.2">
      <c r="A40" s="36">
        <f>A37+1</f>
        <v>23</v>
      </c>
      <c r="B40" s="38" t="s">
        <v>31</v>
      </c>
      <c r="C40" s="39" t="s">
        <v>75</v>
      </c>
      <c r="D40" s="40" t="s">
        <v>37</v>
      </c>
      <c r="E40" s="41">
        <v>6</v>
      </c>
      <c r="F40" s="43">
        <v>0</v>
      </c>
      <c r="G40" s="44">
        <f>E40*F40</f>
        <v>0</v>
      </c>
      <c r="H40" s="45">
        <v>0</v>
      </c>
      <c r="I40" s="44">
        <f>E40*H40</f>
        <v>0</v>
      </c>
      <c r="J40" s="46">
        <v>0.04</v>
      </c>
      <c r="K40" s="47">
        <f>E40*J40</f>
        <v>0.24</v>
      </c>
    </row>
    <row r="41" spans="1:11" s="1" customFormat="1" ht="9.6" x14ac:dyDescent="0.2">
      <c r="A41" s="36">
        <f>A40+1</f>
        <v>24</v>
      </c>
      <c r="B41" s="38" t="s">
        <v>31</v>
      </c>
      <c r="C41" s="39" t="s">
        <v>76</v>
      </c>
      <c r="D41" s="40" t="s">
        <v>37</v>
      </c>
      <c r="E41" s="41">
        <v>4</v>
      </c>
      <c r="F41" s="43">
        <v>0</v>
      </c>
      <c r="G41" s="44">
        <f>E41*F41</f>
        <v>0</v>
      </c>
      <c r="H41" s="45">
        <v>0</v>
      </c>
      <c r="I41" s="44">
        <f>E41*H41</f>
        <v>0</v>
      </c>
      <c r="J41" s="46">
        <v>0.04</v>
      </c>
      <c r="K41" s="47">
        <f>E41*J41</f>
        <v>0.16</v>
      </c>
    </row>
    <row r="42" spans="1:11" s="1" customFormat="1" ht="9.6" x14ac:dyDescent="0.2">
      <c r="A42" s="36">
        <f>A41+1</f>
        <v>25</v>
      </c>
      <c r="B42" s="38" t="s">
        <v>31</v>
      </c>
      <c r="C42" s="39" t="s">
        <v>77</v>
      </c>
      <c r="D42" s="40" t="s">
        <v>37</v>
      </c>
      <c r="E42" s="41">
        <v>1</v>
      </c>
      <c r="F42" s="43">
        <v>0</v>
      </c>
      <c r="G42" s="44">
        <f>E42*F42</f>
        <v>0</v>
      </c>
      <c r="H42" s="45">
        <v>0</v>
      </c>
      <c r="I42" s="44">
        <f>E42*H42</f>
        <v>0</v>
      </c>
      <c r="J42" s="46">
        <v>0.04</v>
      </c>
      <c r="K42" s="47">
        <f>E42*J42</f>
        <v>0.04</v>
      </c>
    </row>
    <row r="43" spans="1:11" s="1" customFormat="1" ht="9.6" x14ac:dyDescent="0.2">
      <c r="A43" s="35"/>
      <c r="B43" s="38"/>
      <c r="C43" s="39"/>
      <c r="D43" s="40"/>
      <c r="E43" s="37"/>
      <c r="F43" s="35"/>
      <c r="G43" s="42"/>
      <c r="H43" s="37"/>
      <c r="I43" s="42"/>
      <c r="J43" s="37"/>
      <c r="K43" s="65"/>
    </row>
    <row r="44" spans="1:11" s="1" customFormat="1" ht="9.6" x14ac:dyDescent="0.2">
      <c r="A44" s="36">
        <f>A42+1</f>
        <v>26</v>
      </c>
      <c r="B44" s="38" t="s">
        <v>78</v>
      </c>
      <c r="C44" s="39" t="s">
        <v>79</v>
      </c>
      <c r="D44" s="40" t="s">
        <v>80</v>
      </c>
      <c r="E44" s="45">
        <v>1.5</v>
      </c>
      <c r="F44" s="43">
        <v>0</v>
      </c>
      <c r="G44" s="44">
        <f>E44*F44</f>
        <v>0</v>
      </c>
      <c r="H44" s="45">
        <v>0</v>
      </c>
      <c r="I44" s="44">
        <f>E44*H44</f>
        <v>0</v>
      </c>
      <c r="J44" s="46">
        <v>0</v>
      </c>
      <c r="K44" s="47">
        <f>E44*J44</f>
        <v>0</v>
      </c>
    </row>
    <row r="45" spans="1:11" s="17" customFormat="1" ht="10.199999999999999" x14ac:dyDescent="0.2">
      <c r="A45" s="56"/>
      <c r="B45" s="57">
        <v>3</v>
      </c>
      <c r="C45" s="58" t="s">
        <v>42</v>
      </c>
      <c r="D45" s="59"/>
      <c r="E45" s="59"/>
      <c r="F45" s="60"/>
      <c r="G45" s="61">
        <f>SUM(G19:G44)</f>
        <v>0</v>
      </c>
      <c r="H45" s="62"/>
      <c r="I45" s="63">
        <f>SUM(I19:I44)</f>
        <v>0</v>
      </c>
      <c r="J45" s="62"/>
      <c r="K45" s="64">
        <f>SUM(K19:K44)</f>
        <v>1.511719</v>
      </c>
    </row>
    <row r="46" spans="1:11" s="17" customFormat="1" ht="10.199999999999999" x14ac:dyDescent="0.2">
      <c r="A46" s="28"/>
      <c r="B46" s="29" t="s">
        <v>81</v>
      </c>
      <c r="C46" s="30" t="s">
        <v>82</v>
      </c>
      <c r="D46" s="27"/>
      <c r="E46" s="27"/>
      <c r="F46" s="31"/>
      <c r="G46" s="32"/>
      <c r="H46" s="33"/>
      <c r="I46" s="26"/>
      <c r="J46" s="33"/>
      <c r="K46" s="34"/>
    </row>
    <row r="47" spans="1:11" s="1" customFormat="1" ht="9.6" x14ac:dyDescent="0.2">
      <c r="A47" s="36">
        <f>A44+1</f>
        <v>27</v>
      </c>
      <c r="B47" s="38" t="s">
        <v>31</v>
      </c>
      <c r="C47" s="39" t="s">
        <v>43</v>
      </c>
      <c r="D47" s="40" t="s">
        <v>37</v>
      </c>
      <c r="E47" s="41">
        <v>104</v>
      </c>
      <c r="F47" s="43">
        <v>0</v>
      </c>
      <c r="G47" s="44">
        <f t="shared" ref="G47:G59" si="4">E47*F47</f>
        <v>0</v>
      </c>
      <c r="H47" s="45">
        <v>0</v>
      </c>
      <c r="I47" s="44">
        <f t="shared" ref="I47:I59" si="5">E47*H47</f>
        <v>0</v>
      </c>
      <c r="J47" s="46">
        <v>0</v>
      </c>
      <c r="K47" s="47">
        <f t="shared" ref="K47:K59" si="6">E47*J47</f>
        <v>0</v>
      </c>
    </row>
    <row r="48" spans="1:11" s="1" customFormat="1" ht="9.6" x14ac:dyDescent="0.2">
      <c r="A48" s="36">
        <f t="shared" ref="A48:A59" si="7">A47+1</f>
        <v>28</v>
      </c>
      <c r="B48" s="38" t="s">
        <v>83</v>
      </c>
      <c r="C48" s="39" t="s">
        <v>84</v>
      </c>
      <c r="D48" s="40" t="s">
        <v>37</v>
      </c>
      <c r="E48" s="41">
        <v>104</v>
      </c>
      <c r="F48" s="43">
        <v>0</v>
      </c>
      <c r="G48" s="44">
        <f t="shared" si="4"/>
        <v>0</v>
      </c>
      <c r="H48" s="45">
        <v>0</v>
      </c>
      <c r="I48" s="44">
        <f t="shared" si="5"/>
        <v>0</v>
      </c>
      <c r="J48" s="46">
        <v>0</v>
      </c>
      <c r="K48" s="47">
        <f t="shared" si="6"/>
        <v>0</v>
      </c>
    </row>
    <row r="49" spans="1:11" s="1" customFormat="1" ht="9.6" x14ac:dyDescent="0.2">
      <c r="A49" s="36">
        <f t="shared" si="7"/>
        <v>29</v>
      </c>
      <c r="B49" s="38" t="s">
        <v>31</v>
      </c>
      <c r="C49" s="39" t="s">
        <v>85</v>
      </c>
      <c r="D49" s="40" t="s">
        <v>37</v>
      </c>
      <c r="E49" s="41">
        <v>104</v>
      </c>
      <c r="F49" s="43">
        <v>0</v>
      </c>
      <c r="G49" s="44">
        <f t="shared" si="4"/>
        <v>0</v>
      </c>
      <c r="H49" s="45">
        <v>0</v>
      </c>
      <c r="I49" s="44">
        <f t="shared" si="5"/>
        <v>0</v>
      </c>
      <c r="J49" s="46">
        <v>0</v>
      </c>
      <c r="K49" s="47">
        <f t="shared" si="6"/>
        <v>0</v>
      </c>
    </row>
    <row r="50" spans="1:11" s="1" customFormat="1" ht="9.6" x14ac:dyDescent="0.2">
      <c r="A50" s="36">
        <f t="shared" si="7"/>
        <v>30</v>
      </c>
      <c r="B50" s="38" t="s">
        <v>31</v>
      </c>
      <c r="C50" s="39" t="s">
        <v>104</v>
      </c>
      <c r="D50" s="40" t="s">
        <v>37</v>
      </c>
      <c r="E50" s="41">
        <v>104</v>
      </c>
      <c r="F50" s="43">
        <v>0</v>
      </c>
      <c r="G50" s="44">
        <f t="shared" si="4"/>
        <v>0</v>
      </c>
      <c r="H50" s="45">
        <v>0</v>
      </c>
      <c r="I50" s="44">
        <f t="shared" si="5"/>
        <v>0</v>
      </c>
      <c r="J50" s="46">
        <v>0</v>
      </c>
      <c r="K50" s="47">
        <f t="shared" si="6"/>
        <v>0</v>
      </c>
    </row>
    <row r="51" spans="1:11" s="1" customFormat="1" ht="9.6" x14ac:dyDescent="0.2">
      <c r="A51" s="36">
        <f t="shared" si="7"/>
        <v>31</v>
      </c>
      <c r="B51" s="38" t="s">
        <v>47</v>
      </c>
      <c r="C51" s="39" t="s">
        <v>48</v>
      </c>
      <c r="D51" s="40" t="s">
        <v>37</v>
      </c>
      <c r="E51" s="41">
        <v>104</v>
      </c>
      <c r="F51" s="43">
        <v>0</v>
      </c>
      <c r="G51" s="44">
        <f t="shared" si="4"/>
        <v>0</v>
      </c>
      <c r="H51" s="45">
        <v>0</v>
      </c>
      <c r="I51" s="44">
        <f t="shared" si="5"/>
        <v>0</v>
      </c>
      <c r="J51" s="46">
        <v>8.1000000000000004E-5</v>
      </c>
      <c r="K51" s="47">
        <f t="shared" si="6"/>
        <v>8.4240000000000009E-3</v>
      </c>
    </row>
    <row r="52" spans="1:11" s="1" customFormat="1" ht="9.6" x14ac:dyDescent="0.2">
      <c r="A52" s="36">
        <f t="shared" si="7"/>
        <v>32</v>
      </c>
      <c r="B52" s="38" t="s">
        <v>86</v>
      </c>
      <c r="C52" s="39" t="s">
        <v>296</v>
      </c>
      <c r="D52" s="40" t="s">
        <v>37</v>
      </c>
      <c r="E52" s="41">
        <v>104</v>
      </c>
      <c r="F52" s="43">
        <v>0</v>
      </c>
      <c r="G52" s="44">
        <f t="shared" si="4"/>
        <v>0</v>
      </c>
      <c r="H52" s="45">
        <v>0</v>
      </c>
      <c r="I52" s="44">
        <f t="shared" si="5"/>
        <v>0</v>
      </c>
      <c r="J52" s="46">
        <v>0</v>
      </c>
      <c r="K52" s="47">
        <f t="shared" si="6"/>
        <v>0</v>
      </c>
    </row>
    <row r="53" spans="1:11" s="1" customFormat="1" ht="9.6" x14ac:dyDescent="0.2">
      <c r="A53" s="36">
        <f t="shared" si="7"/>
        <v>33</v>
      </c>
      <c r="B53" s="38" t="s">
        <v>51</v>
      </c>
      <c r="C53" s="39" t="s">
        <v>298</v>
      </c>
      <c r="D53" s="40" t="s">
        <v>37</v>
      </c>
      <c r="E53" s="41">
        <v>104</v>
      </c>
      <c r="F53" s="43">
        <v>0</v>
      </c>
      <c r="G53" s="44">
        <f t="shared" si="4"/>
        <v>0</v>
      </c>
      <c r="H53" s="45">
        <v>0</v>
      </c>
      <c r="I53" s="44">
        <f t="shared" si="5"/>
        <v>0</v>
      </c>
      <c r="J53" s="46">
        <v>2.8200000000000002E-4</v>
      </c>
      <c r="K53" s="47">
        <f t="shared" si="6"/>
        <v>2.9328000000000003E-2</v>
      </c>
    </row>
    <row r="54" spans="1:11" s="1" customFormat="1" ht="9.6" x14ac:dyDescent="0.2">
      <c r="A54" s="36">
        <f t="shared" si="7"/>
        <v>34</v>
      </c>
      <c r="B54" s="38" t="s">
        <v>89</v>
      </c>
      <c r="C54" s="39" t="s">
        <v>318</v>
      </c>
      <c r="D54" s="40" t="s">
        <v>37</v>
      </c>
      <c r="E54" s="41">
        <v>104</v>
      </c>
      <c r="F54" s="43">
        <v>0</v>
      </c>
      <c r="G54" s="44">
        <f t="shared" si="4"/>
        <v>0</v>
      </c>
      <c r="H54" s="45">
        <v>0</v>
      </c>
      <c r="I54" s="44">
        <f t="shared" si="5"/>
        <v>0</v>
      </c>
      <c r="J54" s="46">
        <v>4.4999999999999997E-3</v>
      </c>
      <c r="K54" s="47">
        <f t="shared" si="6"/>
        <v>0.46799999999999997</v>
      </c>
    </row>
    <row r="55" spans="1:11" s="1" customFormat="1" ht="9.6" x14ac:dyDescent="0.2">
      <c r="A55" s="36">
        <f t="shared" si="7"/>
        <v>35</v>
      </c>
      <c r="B55" s="38" t="s">
        <v>31</v>
      </c>
      <c r="C55" s="39" t="s">
        <v>330</v>
      </c>
      <c r="D55" s="40" t="s">
        <v>37</v>
      </c>
      <c r="E55" s="41">
        <v>104</v>
      </c>
      <c r="F55" s="43">
        <v>0</v>
      </c>
      <c r="G55" s="44">
        <f t="shared" si="4"/>
        <v>0</v>
      </c>
      <c r="H55" s="45">
        <v>0</v>
      </c>
      <c r="I55" s="44">
        <f t="shared" si="5"/>
        <v>0</v>
      </c>
      <c r="J55" s="46">
        <v>0</v>
      </c>
      <c r="K55" s="47">
        <f t="shared" si="6"/>
        <v>0</v>
      </c>
    </row>
    <row r="56" spans="1:11" s="1" customFormat="1" ht="9.6" x14ac:dyDescent="0.2">
      <c r="A56" s="36">
        <f t="shared" si="7"/>
        <v>36</v>
      </c>
      <c r="B56" s="38" t="s">
        <v>57</v>
      </c>
      <c r="C56" s="39" t="s">
        <v>294</v>
      </c>
      <c r="D56" s="40" t="s">
        <v>37</v>
      </c>
      <c r="E56" s="41">
        <v>104</v>
      </c>
      <c r="F56" s="43">
        <v>0</v>
      </c>
      <c r="G56" s="44">
        <f t="shared" si="4"/>
        <v>0</v>
      </c>
      <c r="H56" s="45">
        <v>0</v>
      </c>
      <c r="I56" s="44">
        <f t="shared" si="5"/>
        <v>0</v>
      </c>
      <c r="J56" s="46">
        <v>3.4000000000000002E-4</v>
      </c>
      <c r="K56" s="47">
        <f t="shared" si="6"/>
        <v>3.5360000000000003E-2</v>
      </c>
    </row>
    <row r="57" spans="1:11" s="1" customFormat="1" ht="9.6" x14ac:dyDescent="0.2">
      <c r="A57" s="36">
        <f t="shared" si="7"/>
        <v>37</v>
      </c>
      <c r="B57" s="38" t="s">
        <v>31</v>
      </c>
      <c r="C57" s="39" t="s">
        <v>92</v>
      </c>
      <c r="D57" s="40" t="s">
        <v>59</v>
      </c>
      <c r="E57" s="45">
        <v>31.2</v>
      </c>
      <c r="F57" s="43">
        <v>0</v>
      </c>
      <c r="G57" s="44">
        <f t="shared" si="4"/>
        <v>0</v>
      </c>
      <c r="H57" s="45">
        <v>0</v>
      </c>
      <c r="I57" s="44">
        <f t="shared" si="5"/>
        <v>0</v>
      </c>
      <c r="J57" s="46">
        <v>0</v>
      </c>
      <c r="K57" s="47">
        <f t="shared" si="6"/>
        <v>0</v>
      </c>
    </row>
    <row r="58" spans="1:11" s="1" customFormat="1" ht="9.6" x14ac:dyDescent="0.2">
      <c r="A58" s="36">
        <f t="shared" si="7"/>
        <v>38</v>
      </c>
      <c r="B58" s="38" t="s">
        <v>60</v>
      </c>
      <c r="C58" s="39" t="s">
        <v>230</v>
      </c>
      <c r="D58" s="40" t="s">
        <v>37</v>
      </c>
      <c r="E58" s="41">
        <v>14</v>
      </c>
      <c r="F58" s="43">
        <v>0</v>
      </c>
      <c r="G58" s="44">
        <f t="shared" si="4"/>
        <v>0</v>
      </c>
      <c r="H58" s="45">
        <v>0</v>
      </c>
      <c r="I58" s="44">
        <f t="shared" si="5"/>
        <v>0</v>
      </c>
      <c r="J58" s="46">
        <v>2.2599999999999999E-4</v>
      </c>
      <c r="K58" s="47">
        <f t="shared" si="6"/>
        <v>3.1639999999999997E-3</v>
      </c>
    </row>
    <row r="59" spans="1:11" s="1" customFormat="1" ht="9.6" x14ac:dyDescent="0.2">
      <c r="A59" s="36">
        <f t="shared" si="7"/>
        <v>39</v>
      </c>
      <c r="B59" s="38" t="s">
        <v>31</v>
      </c>
      <c r="C59" s="39" t="s">
        <v>231</v>
      </c>
      <c r="D59" s="40" t="s">
        <v>59</v>
      </c>
      <c r="E59" s="41">
        <v>14</v>
      </c>
      <c r="F59" s="43">
        <v>0</v>
      </c>
      <c r="G59" s="44">
        <f t="shared" si="4"/>
        <v>0</v>
      </c>
      <c r="H59" s="45">
        <v>0</v>
      </c>
      <c r="I59" s="44">
        <f t="shared" si="5"/>
        <v>0</v>
      </c>
      <c r="J59" s="46">
        <v>0</v>
      </c>
      <c r="K59" s="47">
        <f t="shared" si="6"/>
        <v>0</v>
      </c>
    </row>
    <row r="60" spans="1:11" s="1" customFormat="1" ht="9.6" x14ac:dyDescent="0.2">
      <c r="A60" s="35"/>
      <c r="B60" s="38"/>
      <c r="C60" s="39" t="s">
        <v>324</v>
      </c>
      <c r="D60" s="40"/>
      <c r="E60" s="37"/>
      <c r="F60" s="35"/>
      <c r="G60" s="42"/>
      <c r="H60" s="37"/>
      <c r="I60" s="42"/>
      <c r="J60" s="37"/>
      <c r="K60" s="65"/>
    </row>
    <row r="61" spans="1:11" s="1" customFormat="1" ht="9.6" x14ac:dyDescent="0.2">
      <c r="A61" s="36">
        <f>A59+1</f>
        <v>40</v>
      </c>
      <c r="B61" s="38" t="s">
        <v>63</v>
      </c>
      <c r="C61" s="39" t="s">
        <v>95</v>
      </c>
      <c r="D61" s="40" t="s">
        <v>65</v>
      </c>
      <c r="E61" s="41">
        <v>104</v>
      </c>
      <c r="F61" s="43">
        <v>0</v>
      </c>
      <c r="G61" s="44">
        <f>E61*F61</f>
        <v>0</v>
      </c>
      <c r="H61" s="45">
        <v>0</v>
      </c>
      <c r="I61" s="44">
        <f>E61*H61</f>
        <v>0</v>
      </c>
      <c r="J61" s="46">
        <v>0</v>
      </c>
      <c r="K61" s="47">
        <f>E61*J61</f>
        <v>0</v>
      </c>
    </row>
    <row r="62" spans="1:11" s="1" customFormat="1" ht="9.6" x14ac:dyDescent="0.2">
      <c r="A62" s="36">
        <f>A61+1</f>
        <v>41</v>
      </c>
      <c r="B62" s="38" t="s">
        <v>66</v>
      </c>
      <c r="C62" s="39" t="s">
        <v>290</v>
      </c>
      <c r="D62" s="40" t="s">
        <v>68</v>
      </c>
      <c r="E62" s="45">
        <v>10.4</v>
      </c>
      <c r="F62" s="43">
        <v>0</v>
      </c>
      <c r="G62" s="44">
        <f>E62*F62</f>
        <v>0</v>
      </c>
      <c r="H62" s="45">
        <v>0</v>
      </c>
      <c r="I62" s="44">
        <f>E62*H62</f>
        <v>0</v>
      </c>
      <c r="J62" s="46">
        <v>0.3</v>
      </c>
      <c r="K62" s="47">
        <f>E62*J62</f>
        <v>3.12</v>
      </c>
    </row>
    <row r="63" spans="1:11" s="1" customFormat="1" ht="9.6" x14ac:dyDescent="0.2">
      <c r="A63" s="36">
        <f>A62+1</f>
        <v>42</v>
      </c>
      <c r="B63" s="38" t="s">
        <v>69</v>
      </c>
      <c r="C63" s="39" t="s">
        <v>70</v>
      </c>
      <c r="D63" s="40" t="s">
        <v>68</v>
      </c>
      <c r="E63" s="66">
        <v>3.12</v>
      </c>
      <c r="F63" s="43">
        <v>0</v>
      </c>
      <c r="G63" s="44">
        <f>E63*F63</f>
        <v>0</v>
      </c>
      <c r="H63" s="45">
        <v>0</v>
      </c>
      <c r="I63" s="44">
        <f>E63*H63</f>
        <v>0</v>
      </c>
      <c r="J63" s="46">
        <v>0</v>
      </c>
      <c r="K63" s="47">
        <f>E63*J63</f>
        <v>0</v>
      </c>
    </row>
    <row r="64" spans="1:11" s="1" customFormat="1" ht="9.6" x14ac:dyDescent="0.2">
      <c r="A64" s="36">
        <f>A63+1</f>
        <v>43</v>
      </c>
      <c r="B64" s="38" t="s">
        <v>71</v>
      </c>
      <c r="C64" s="39" t="s">
        <v>72</v>
      </c>
      <c r="D64" s="40" t="s">
        <v>68</v>
      </c>
      <c r="E64" s="66">
        <v>3.12</v>
      </c>
      <c r="F64" s="43">
        <v>0</v>
      </c>
      <c r="G64" s="44">
        <f>E64*F64</f>
        <v>0</v>
      </c>
      <c r="H64" s="45">
        <v>0</v>
      </c>
      <c r="I64" s="44">
        <f>E64*H64</f>
        <v>0</v>
      </c>
      <c r="J64" s="46">
        <v>1</v>
      </c>
      <c r="K64" s="47">
        <f>E64*J64</f>
        <v>3.12</v>
      </c>
    </row>
    <row r="65" spans="1:11" s="1" customFormat="1" ht="9.6" x14ac:dyDescent="0.2">
      <c r="A65" s="36">
        <f>A64+1</f>
        <v>44</v>
      </c>
      <c r="B65" s="38" t="s">
        <v>31</v>
      </c>
      <c r="C65" s="39" t="s">
        <v>73</v>
      </c>
      <c r="D65" s="40" t="s">
        <v>37</v>
      </c>
      <c r="E65" s="41">
        <v>104</v>
      </c>
      <c r="F65" s="43">
        <v>0</v>
      </c>
      <c r="G65" s="44">
        <f>E65*F65</f>
        <v>0</v>
      </c>
      <c r="H65" s="45">
        <v>0</v>
      </c>
      <c r="I65" s="44">
        <f>E65*H65</f>
        <v>0</v>
      </c>
      <c r="J65" s="46">
        <v>0</v>
      </c>
      <c r="K65" s="47">
        <f>E65*J65</f>
        <v>0</v>
      </c>
    </row>
    <row r="66" spans="1:11" s="1" customFormat="1" ht="9.6" x14ac:dyDescent="0.2">
      <c r="A66" s="35"/>
      <c r="B66" s="38"/>
      <c r="C66" s="39"/>
      <c r="D66" s="40"/>
      <c r="E66" s="37"/>
      <c r="F66" s="35"/>
      <c r="G66" s="42"/>
      <c r="H66" s="37"/>
      <c r="I66" s="42"/>
      <c r="J66" s="37"/>
      <c r="K66" s="65"/>
    </row>
    <row r="67" spans="1:11" s="1" customFormat="1" ht="9.6" x14ac:dyDescent="0.2">
      <c r="A67" s="35"/>
      <c r="B67" s="38"/>
      <c r="C67" s="39" t="s">
        <v>74</v>
      </c>
      <c r="D67" s="40"/>
      <c r="E67" s="37"/>
      <c r="F67" s="35"/>
      <c r="G67" s="42"/>
      <c r="H67" s="37"/>
      <c r="I67" s="42"/>
      <c r="J67" s="37"/>
      <c r="K67" s="65"/>
    </row>
    <row r="68" spans="1:11" s="1" customFormat="1" ht="9.6" x14ac:dyDescent="0.2">
      <c r="A68" s="36">
        <f>A65+1</f>
        <v>45</v>
      </c>
      <c r="B68" s="38" t="s">
        <v>31</v>
      </c>
      <c r="C68" s="39" t="s">
        <v>97</v>
      </c>
      <c r="D68" s="40" t="s">
        <v>37</v>
      </c>
      <c r="E68" s="41">
        <v>17</v>
      </c>
      <c r="F68" s="43">
        <v>0</v>
      </c>
      <c r="G68" s="44">
        <f>E68*F68</f>
        <v>0</v>
      </c>
      <c r="H68" s="45">
        <v>0</v>
      </c>
      <c r="I68" s="44">
        <f>E68*H68</f>
        <v>0</v>
      </c>
      <c r="J68" s="46">
        <v>5.0000000000000001E-3</v>
      </c>
      <c r="K68" s="47">
        <f>E68*J68</f>
        <v>8.5000000000000006E-2</v>
      </c>
    </row>
    <row r="69" spans="1:11" s="1" customFormat="1" ht="9.6" x14ac:dyDescent="0.2">
      <c r="A69" s="36">
        <f>A68+1</f>
        <v>46</v>
      </c>
      <c r="B69" s="38" t="s">
        <v>31</v>
      </c>
      <c r="C69" s="39" t="s">
        <v>98</v>
      </c>
      <c r="D69" s="40" t="s">
        <v>37</v>
      </c>
      <c r="E69" s="41">
        <v>17</v>
      </c>
      <c r="F69" s="43">
        <v>0</v>
      </c>
      <c r="G69" s="44">
        <f>E69*F69</f>
        <v>0</v>
      </c>
      <c r="H69" s="45">
        <v>0</v>
      </c>
      <c r="I69" s="44">
        <f>E69*H69</f>
        <v>0</v>
      </c>
      <c r="J69" s="46">
        <v>5.0000000000000001E-3</v>
      </c>
      <c r="K69" s="47">
        <f>E69*J69</f>
        <v>8.5000000000000006E-2</v>
      </c>
    </row>
    <row r="70" spans="1:11" s="1" customFormat="1" ht="9.6" x14ac:dyDescent="0.2">
      <c r="A70" s="36">
        <f>A69+1</f>
        <v>47</v>
      </c>
      <c r="B70" s="38" t="s">
        <v>31</v>
      </c>
      <c r="C70" s="39" t="s">
        <v>99</v>
      </c>
      <c r="D70" s="40" t="s">
        <v>37</v>
      </c>
      <c r="E70" s="41">
        <v>30</v>
      </c>
      <c r="F70" s="43">
        <v>0</v>
      </c>
      <c r="G70" s="44">
        <f>E70*F70</f>
        <v>0</v>
      </c>
      <c r="H70" s="45">
        <v>0</v>
      </c>
      <c r="I70" s="44">
        <f>E70*H70</f>
        <v>0</v>
      </c>
      <c r="J70" s="46">
        <v>5.0000000000000001E-3</v>
      </c>
      <c r="K70" s="47">
        <f>E70*J70</f>
        <v>0.15</v>
      </c>
    </row>
    <row r="71" spans="1:11" s="1" customFormat="1" ht="9.6" x14ac:dyDescent="0.2">
      <c r="A71" s="36">
        <f>A70+1</f>
        <v>48</v>
      </c>
      <c r="B71" s="38" t="s">
        <v>31</v>
      </c>
      <c r="C71" s="39" t="s">
        <v>100</v>
      </c>
      <c r="D71" s="40" t="s">
        <v>37</v>
      </c>
      <c r="E71" s="41">
        <v>20</v>
      </c>
      <c r="F71" s="43">
        <v>0</v>
      </c>
      <c r="G71" s="44">
        <f>E71*F71</f>
        <v>0</v>
      </c>
      <c r="H71" s="45">
        <v>0</v>
      </c>
      <c r="I71" s="44">
        <f>E71*H71</f>
        <v>0</v>
      </c>
      <c r="J71" s="46">
        <v>5.0000000000000001E-3</v>
      </c>
      <c r="K71" s="47">
        <f>E71*J71</f>
        <v>0.1</v>
      </c>
    </row>
    <row r="72" spans="1:11" s="1" customFormat="1" ht="9.6" x14ac:dyDescent="0.2">
      <c r="A72" s="36">
        <f>A71+1</f>
        <v>49</v>
      </c>
      <c r="B72" s="38" t="s">
        <v>31</v>
      </c>
      <c r="C72" s="39" t="s">
        <v>101</v>
      </c>
      <c r="D72" s="40" t="s">
        <v>37</v>
      </c>
      <c r="E72" s="41">
        <v>20</v>
      </c>
      <c r="F72" s="43">
        <v>0</v>
      </c>
      <c r="G72" s="44">
        <f>E72*F72</f>
        <v>0</v>
      </c>
      <c r="H72" s="45">
        <v>0</v>
      </c>
      <c r="I72" s="44">
        <f>E72*H72</f>
        <v>0</v>
      </c>
      <c r="J72" s="46">
        <v>5.0000000000000001E-3</v>
      </c>
      <c r="K72" s="47">
        <f>E72*J72</f>
        <v>0.1</v>
      </c>
    </row>
    <row r="73" spans="1:11" s="1" customFormat="1" ht="9.6" x14ac:dyDescent="0.2">
      <c r="A73" s="35"/>
      <c r="B73" s="38"/>
      <c r="C73" s="39"/>
      <c r="D73" s="40"/>
      <c r="E73" s="37"/>
      <c r="F73" s="35"/>
      <c r="G73" s="42"/>
      <c r="H73" s="37"/>
      <c r="I73" s="42"/>
      <c r="J73" s="37"/>
      <c r="K73" s="65"/>
    </row>
    <row r="74" spans="1:11" s="1" customFormat="1" ht="9.6" x14ac:dyDescent="0.2">
      <c r="A74" s="36">
        <f>A72+1</f>
        <v>50</v>
      </c>
      <c r="B74" s="38" t="s">
        <v>78</v>
      </c>
      <c r="C74" s="39" t="s">
        <v>79</v>
      </c>
      <c r="D74" s="40" t="s">
        <v>80</v>
      </c>
      <c r="E74" s="45">
        <v>7.3</v>
      </c>
      <c r="F74" s="43">
        <v>0</v>
      </c>
      <c r="G74" s="44">
        <f>E74*F74</f>
        <v>0</v>
      </c>
      <c r="H74" s="45">
        <v>0</v>
      </c>
      <c r="I74" s="44">
        <f>E74*H74</f>
        <v>0</v>
      </c>
      <c r="J74" s="46">
        <v>0</v>
      </c>
      <c r="K74" s="47">
        <f>E74*J74</f>
        <v>0</v>
      </c>
    </row>
    <row r="75" spans="1:11" s="17" customFormat="1" ht="10.199999999999999" x14ac:dyDescent="0.2">
      <c r="A75" s="56"/>
      <c r="B75" s="57">
        <v>4</v>
      </c>
      <c r="C75" s="58" t="s">
        <v>82</v>
      </c>
      <c r="D75" s="59"/>
      <c r="E75" s="59"/>
      <c r="F75" s="60"/>
      <c r="G75" s="61">
        <f>SUM(G47:G74)</f>
        <v>0</v>
      </c>
      <c r="H75" s="62"/>
      <c r="I75" s="63">
        <f>SUM(I47:I74)</f>
        <v>0</v>
      </c>
      <c r="J75" s="62"/>
      <c r="K75" s="64">
        <f>SUM(K47:K74)</f>
        <v>7.3042759999999998</v>
      </c>
    </row>
    <row r="76" spans="1:11" s="17" customFormat="1" ht="10.199999999999999" x14ac:dyDescent="0.2">
      <c r="A76" s="28"/>
      <c r="B76" s="29" t="s">
        <v>113</v>
      </c>
      <c r="C76" s="30" t="s">
        <v>114</v>
      </c>
      <c r="D76" s="27"/>
      <c r="E76" s="27"/>
      <c r="F76" s="31"/>
      <c r="G76" s="32"/>
      <c r="H76" s="33"/>
      <c r="I76" s="26"/>
      <c r="J76" s="33"/>
      <c r="K76" s="34"/>
    </row>
    <row r="77" spans="1:11" s="1" customFormat="1" ht="9.6" x14ac:dyDescent="0.2">
      <c r="A77" s="36">
        <f>A74+1</f>
        <v>51</v>
      </c>
      <c r="B77" s="38" t="s">
        <v>31</v>
      </c>
      <c r="C77" s="39" t="s">
        <v>43</v>
      </c>
      <c r="D77" s="40" t="s">
        <v>37</v>
      </c>
      <c r="E77" s="41">
        <v>225</v>
      </c>
      <c r="F77" s="43">
        <v>0</v>
      </c>
      <c r="G77" s="44">
        <f t="shared" ref="G77:G84" si="8">E77*F77</f>
        <v>0</v>
      </c>
      <c r="H77" s="45">
        <v>0</v>
      </c>
      <c r="I77" s="44">
        <f t="shared" ref="I77:I84" si="9">E77*H77</f>
        <v>0</v>
      </c>
      <c r="J77" s="46">
        <v>0</v>
      </c>
      <c r="K77" s="47">
        <f t="shared" ref="K77:K84" si="10">E77*J77</f>
        <v>0</v>
      </c>
    </row>
    <row r="78" spans="1:11" s="1" customFormat="1" ht="9.6" x14ac:dyDescent="0.2">
      <c r="A78" s="36">
        <f t="shared" ref="A78:A84" si="11">A77+1</f>
        <v>52</v>
      </c>
      <c r="B78" s="38" t="s">
        <v>115</v>
      </c>
      <c r="C78" s="39" t="s">
        <v>116</v>
      </c>
      <c r="D78" s="40" t="s">
        <v>37</v>
      </c>
      <c r="E78" s="41">
        <v>225</v>
      </c>
      <c r="F78" s="43">
        <v>0</v>
      </c>
      <c r="G78" s="44">
        <f t="shared" si="8"/>
        <v>0</v>
      </c>
      <c r="H78" s="45">
        <v>0</v>
      </c>
      <c r="I78" s="44">
        <f t="shared" si="9"/>
        <v>0</v>
      </c>
      <c r="J78" s="46">
        <v>0</v>
      </c>
      <c r="K78" s="47">
        <f t="shared" si="10"/>
        <v>0</v>
      </c>
    </row>
    <row r="79" spans="1:11" s="1" customFormat="1" ht="9.6" x14ac:dyDescent="0.2">
      <c r="A79" s="36">
        <f t="shared" si="11"/>
        <v>53</v>
      </c>
      <c r="B79" s="38" t="s">
        <v>31</v>
      </c>
      <c r="C79" s="39" t="s">
        <v>308</v>
      </c>
      <c r="D79" s="40" t="s">
        <v>37</v>
      </c>
      <c r="E79" s="41">
        <v>225</v>
      </c>
      <c r="F79" s="43">
        <v>0</v>
      </c>
      <c r="G79" s="44">
        <f t="shared" si="8"/>
        <v>0</v>
      </c>
      <c r="H79" s="45">
        <v>0</v>
      </c>
      <c r="I79" s="44">
        <f t="shared" si="9"/>
        <v>0</v>
      </c>
      <c r="J79" s="46">
        <v>0</v>
      </c>
      <c r="K79" s="47">
        <f t="shared" si="10"/>
        <v>0</v>
      </c>
    </row>
    <row r="80" spans="1:11" s="1" customFormat="1" ht="9.6" x14ac:dyDescent="0.2">
      <c r="A80" s="36">
        <f t="shared" si="11"/>
        <v>54</v>
      </c>
      <c r="B80" s="38" t="s">
        <v>31</v>
      </c>
      <c r="C80" s="39" t="s">
        <v>305</v>
      </c>
      <c r="D80" s="40" t="s">
        <v>37</v>
      </c>
      <c r="E80" s="41">
        <v>225</v>
      </c>
      <c r="F80" s="43">
        <v>0</v>
      </c>
      <c r="G80" s="44">
        <f t="shared" si="8"/>
        <v>0</v>
      </c>
      <c r="H80" s="45">
        <v>0</v>
      </c>
      <c r="I80" s="44">
        <f t="shared" si="9"/>
        <v>0</v>
      </c>
      <c r="J80" s="46">
        <v>0</v>
      </c>
      <c r="K80" s="47">
        <f t="shared" si="10"/>
        <v>0</v>
      </c>
    </row>
    <row r="81" spans="1:11" s="1" customFormat="1" ht="9.6" x14ac:dyDescent="0.2">
      <c r="A81" s="36">
        <f t="shared" si="11"/>
        <v>55</v>
      </c>
      <c r="B81" s="38" t="s">
        <v>118</v>
      </c>
      <c r="C81" s="39" t="s">
        <v>331</v>
      </c>
      <c r="D81" s="40" t="s">
        <v>37</v>
      </c>
      <c r="E81" s="41">
        <v>225</v>
      </c>
      <c r="F81" s="43">
        <v>0</v>
      </c>
      <c r="G81" s="44">
        <f t="shared" si="8"/>
        <v>0</v>
      </c>
      <c r="H81" s="45">
        <v>0</v>
      </c>
      <c r="I81" s="44">
        <f t="shared" si="9"/>
        <v>0</v>
      </c>
      <c r="J81" s="46">
        <v>0</v>
      </c>
      <c r="K81" s="47">
        <f t="shared" si="10"/>
        <v>0</v>
      </c>
    </row>
    <row r="82" spans="1:11" s="1" customFormat="1" ht="9.6" x14ac:dyDescent="0.2">
      <c r="A82" s="36">
        <f t="shared" si="11"/>
        <v>56</v>
      </c>
      <c r="B82" s="38" t="s">
        <v>69</v>
      </c>
      <c r="C82" s="39" t="s">
        <v>70</v>
      </c>
      <c r="D82" s="40" t="s">
        <v>68</v>
      </c>
      <c r="E82" s="66">
        <v>2.25</v>
      </c>
      <c r="F82" s="43">
        <v>0</v>
      </c>
      <c r="G82" s="44">
        <f t="shared" si="8"/>
        <v>0</v>
      </c>
      <c r="H82" s="45">
        <v>0</v>
      </c>
      <c r="I82" s="44">
        <f t="shared" si="9"/>
        <v>0</v>
      </c>
      <c r="J82" s="46">
        <v>0</v>
      </c>
      <c r="K82" s="47">
        <f t="shared" si="10"/>
        <v>0</v>
      </c>
    </row>
    <row r="83" spans="1:11" s="1" customFormat="1" ht="9.6" x14ac:dyDescent="0.2">
      <c r="A83" s="36">
        <f t="shared" si="11"/>
        <v>57</v>
      </c>
      <c r="B83" s="38" t="s">
        <v>71</v>
      </c>
      <c r="C83" s="39" t="s">
        <v>72</v>
      </c>
      <c r="D83" s="40" t="s">
        <v>68</v>
      </c>
      <c r="E83" s="66">
        <v>2.25</v>
      </c>
      <c r="F83" s="43">
        <v>0</v>
      </c>
      <c r="G83" s="44">
        <f t="shared" si="8"/>
        <v>0</v>
      </c>
      <c r="H83" s="45">
        <v>0</v>
      </c>
      <c r="I83" s="44">
        <f t="shared" si="9"/>
        <v>0</v>
      </c>
      <c r="J83" s="46">
        <v>0</v>
      </c>
      <c r="K83" s="47">
        <f t="shared" si="10"/>
        <v>0</v>
      </c>
    </row>
    <row r="84" spans="1:11" s="1" customFormat="1" ht="9.6" x14ac:dyDescent="0.2">
      <c r="A84" s="36">
        <f t="shared" si="11"/>
        <v>58</v>
      </c>
      <c r="B84" s="38" t="s">
        <v>31</v>
      </c>
      <c r="C84" s="39" t="s">
        <v>73</v>
      </c>
      <c r="D84" s="40" t="s">
        <v>37</v>
      </c>
      <c r="E84" s="41">
        <v>225</v>
      </c>
      <c r="F84" s="43">
        <v>0</v>
      </c>
      <c r="G84" s="44">
        <f t="shared" si="8"/>
        <v>0</v>
      </c>
      <c r="H84" s="45">
        <v>0</v>
      </c>
      <c r="I84" s="44">
        <f t="shared" si="9"/>
        <v>0</v>
      </c>
      <c r="J84" s="46">
        <v>0</v>
      </c>
      <c r="K84" s="47">
        <f t="shared" si="10"/>
        <v>0</v>
      </c>
    </row>
    <row r="85" spans="1:11" s="1" customFormat="1" ht="9.6" x14ac:dyDescent="0.2">
      <c r="A85" s="35"/>
      <c r="B85" s="38"/>
      <c r="C85" s="39"/>
      <c r="D85" s="40"/>
      <c r="E85" s="37"/>
      <c r="F85" s="35"/>
      <c r="G85" s="42"/>
      <c r="H85" s="37"/>
      <c r="I85" s="42"/>
      <c r="J85" s="37"/>
      <c r="K85" s="65"/>
    </row>
    <row r="86" spans="1:11" s="1" customFormat="1" ht="9.6" x14ac:dyDescent="0.2">
      <c r="A86" s="35"/>
      <c r="B86" s="38"/>
      <c r="C86" s="39" t="s">
        <v>232</v>
      </c>
      <c r="D86" s="40"/>
      <c r="E86" s="37"/>
      <c r="F86" s="35"/>
      <c r="G86" s="42"/>
      <c r="H86" s="37"/>
      <c r="I86" s="42"/>
      <c r="J86" s="37"/>
      <c r="K86" s="65"/>
    </row>
    <row r="87" spans="1:11" s="1" customFormat="1" ht="9.6" x14ac:dyDescent="0.2">
      <c r="A87" s="36">
        <f>A84+1</f>
        <v>59</v>
      </c>
      <c r="B87" s="38" t="s">
        <v>63</v>
      </c>
      <c r="C87" s="39" t="s">
        <v>121</v>
      </c>
      <c r="D87" s="40" t="s">
        <v>65</v>
      </c>
      <c r="E87" s="41">
        <v>135</v>
      </c>
      <c r="F87" s="43">
        <v>0</v>
      </c>
      <c r="G87" s="44">
        <f>E87*F87</f>
        <v>0</v>
      </c>
      <c r="H87" s="45">
        <v>0</v>
      </c>
      <c r="I87" s="44">
        <f>E87*H87</f>
        <v>0</v>
      </c>
      <c r="J87" s="46">
        <v>0</v>
      </c>
      <c r="K87" s="47">
        <f>E87*J87</f>
        <v>0</v>
      </c>
    </row>
    <row r="88" spans="1:11" s="1" customFormat="1" ht="9.6" x14ac:dyDescent="0.2">
      <c r="A88" s="36">
        <f>A87+1</f>
        <v>60</v>
      </c>
      <c r="B88" s="38" t="s">
        <v>31</v>
      </c>
      <c r="C88" s="39" t="s">
        <v>122</v>
      </c>
      <c r="D88" s="40" t="s">
        <v>68</v>
      </c>
      <c r="E88" s="45">
        <v>13.5</v>
      </c>
      <c r="F88" s="43">
        <v>0</v>
      </c>
      <c r="G88" s="44">
        <f>E88*F88</f>
        <v>0</v>
      </c>
      <c r="H88" s="45">
        <v>0</v>
      </c>
      <c r="I88" s="44">
        <f>E88*H88</f>
        <v>0</v>
      </c>
      <c r="J88" s="46">
        <v>0.3</v>
      </c>
      <c r="K88" s="47">
        <f>E88*J88</f>
        <v>4.05</v>
      </c>
    </row>
    <row r="89" spans="1:11" s="1" customFormat="1" ht="9.6" x14ac:dyDescent="0.2">
      <c r="A89" s="35"/>
      <c r="B89" s="38"/>
      <c r="C89" s="39"/>
      <c r="D89" s="40"/>
      <c r="E89" s="37"/>
      <c r="F89" s="35"/>
      <c r="G89" s="42"/>
      <c r="H89" s="37"/>
      <c r="I89" s="42"/>
      <c r="J89" s="37"/>
      <c r="K89" s="65"/>
    </row>
    <row r="90" spans="1:11" s="1" customFormat="1" ht="9.6" x14ac:dyDescent="0.2">
      <c r="A90" s="35"/>
      <c r="B90" s="38"/>
      <c r="C90" s="39" t="s">
        <v>74</v>
      </c>
      <c r="D90" s="40"/>
      <c r="E90" s="37"/>
      <c r="F90" s="35"/>
      <c r="G90" s="42"/>
      <c r="H90" s="37"/>
      <c r="I90" s="42"/>
      <c r="J90" s="37"/>
      <c r="K90" s="65"/>
    </row>
    <row r="91" spans="1:11" s="1" customFormat="1" ht="9.6" x14ac:dyDescent="0.2">
      <c r="A91" s="36">
        <f>A88+1</f>
        <v>61</v>
      </c>
      <c r="B91" s="38" t="s">
        <v>31</v>
      </c>
      <c r="C91" s="39" t="s">
        <v>123</v>
      </c>
      <c r="D91" s="40" t="s">
        <v>37</v>
      </c>
      <c r="E91" s="41">
        <v>50</v>
      </c>
      <c r="F91" s="43">
        <v>0</v>
      </c>
      <c r="G91" s="44">
        <f t="shared" ref="G91:G96" si="12">E91*F91</f>
        <v>0</v>
      </c>
      <c r="H91" s="45">
        <v>0</v>
      </c>
      <c r="I91" s="44">
        <f t="shared" ref="I91:I96" si="13">E91*H91</f>
        <v>0</v>
      </c>
      <c r="J91" s="46">
        <v>3.0000000000000001E-3</v>
      </c>
      <c r="K91" s="47">
        <f t="shared" ref="K91:K96" si="14">E91*J91</f>
        <v>0.15</v>
      </c>
    </row>
    <row r="92" spans="1:11" s="1" customFormat="1" ht="9.6" x14ac:dyDescent="0.2">
      <c r="A92" s="36">
        <f>A91+1</f>
        <v>62</v>
      </c>
      <c r="B92" s="38" t="s">
        <v>31</v>
      </c>
      <c r="C92" s="39" t="s">
        <v>124</v>
      </c>
      <c r="D92" s="40" t="s">
        <v>37</v>
      </c>
      <c r="E92" s="41">
        <v>25</v>
      </c>
      <c r="F92" s="43">
        <v>0</v>
      </c>
      <c r="G92" s="44">
        <f t="shared" si="12"/>
        <v>0</v>
      </c>
      <c r="H92" s="45">
        <v>0</v>
      </c>
      <c r="I92" s="44">
        <f t="shared" si="13"/>
        <v>0</v>
      </c>
      <c r="J92" s="46">
        <v>3.0000000000000001E-3</v>
      </c>
      <c r="K92" s="47">
        <f t="shared" si="14"/>
        <v>7.4999999999999997E-2</v>
      </c>
    </row>
    <row r="93" spans="1:11" s="1" customFormat="1" ht="9.6" x14ac:dyDescent="0.2">
      <c r="A93" s="36">
        <f>A92+1</f>
        <v>63</v>
      </c>
      <c r="B93" s="38" t="s">
        <v>31</v>
      </c>
      <c r="C93" s="39" t="s">
        <v>125</v>
      </c>
      <c r="D93" s="40" t="s">
        <v>37</v>
      </c>
      <c r="E93" s="41">
        <v>50</v>
      </c>
      <c r="F93" s="43">
        <v>0</v>
      </c>
      <c r="G93" s="44">
        <f t="shared" si="12"/>
        <v>0</v>
      </c>
      <c r="H93" s="45">
        <v>0</v>
      </c>
      <c r="I93" s="44">
        <f t="shared" si="13"/>
        <v>0</v>
      </c>
      <c r="J93" s="46">
        <v>3.0000000000000001E-3</v>
      </c>
      <c r="K93" s="47">
        <f t="shared" si="14"/>
        <v>0.15</v>
      </c>
    </row>
    <row r="94" spans="1:11" s="1" customFormat="1" ht="9.6" x14ac:dyDescent="0.2">
      <c r="A94" s="36">
        <f>A93+1</f>
        <v>64</v>
      </c>
      <c r="B94" s="38" t="s">
        <v>31</v>
      </c>
      <c r="C94" s="39" t="s">
        <v>126</v>
      </c>
      <c r="D94" s="40" t="s">
        <v>37</v>
      </c>
      <c r="E94" s="41">
        <v>40</v>
      </c>
      <c r="F94" s="43">
        <v>0</v>
      </c>
      <c r="G94" s="44">
        <f t="shared" si="12"/>
        <v>0</v>
      </c>
      <c r="H94" s="45">
        <v>0</v>
      </c>
      <c r="I94" s="44">
        <f t="shared" si="13"/>
        <v>0</v>
      </c>
      <c r="J94" s="46">
        <v>3.0000000000000001E-3</v>
      </c>
      <c r="K94" s="47">
        <f t="shared" si="14"/>
        <v>0.12</v>
      </c>
    </row>
    <row r="95" spans="1:11" s="1" customFormat="1" ht="9.6" x14ac:dyDescent="0.2">
      <c r="A95" s="36">
        <f>A94+1</f>
        <v>65</v>
      </c>
      <c r="B95" s="38" t="s">
        <v>31</v>
      </c>
      <c r="C95" s="39" t="s">
        <v>127</v>
      </c>
      <c r="D95" s="40" t="s">
        <v>37</v>
      </c>
      <c r="E95" s="41">
        <v>20</v>
      </c>
      <c r="F95" s="43">
        <v>0</v>
      </c>
      <c r="G95" s="44">
        <f t="shared" si="12"/>
        <v>0</v>
      </c>
      <c r="H95" s="45">
        <v>0</v>
      </c>
      <c r="I95" s="44">
        <f t="shared" si="13"/>
        <v>0</v>
      </c>
      <c r="J95" s="46">
        <v>3.0000000000000001E-3</v>
      </c>
      <c r="K95" s="47">
        <f t="shared" si="14"/>
        <v>0.06</v>
      </c>
    </row>
    <row r="96" spans="1:11" s="1" customFormat="1" ht="9.6" x14ac:dyDescent="0.2">
      <c r="A96" s="36">
        <f>A95+1</f>
        <v>66</v>
      </c>
      <c r="B96" s="38" t="s">
        <v>31</v>
      </c>
      <c r="C96" s="39" t="s">
        <v>128</v>
      </c>
      <c r="D96" s="40" t="s">
        <v>37</v>
      </c>
      <c r="E96" s="41">
        <v>40</v>
      </c>
      <c r="F96" s="43">
        <v>0</v>
      </c>
      <c r="G96" s="44">
        <f t="shared" si="12"/>
        <v>0</v>
      </c>
      <c r="H96" s="45">
        <v>0</v>
      </c>
      <c r="I96" s="44">
        <f t="shared" si="13"/>
        <v>0</v>
      </c>
      <c r="J96" s="46">
        <v>3.0000000000000001E-3</v>
      </c>
      <c r="K96" s="47">
        <f t="shared" si="14"/>
        <v>0.12</v>
      </c>
    </row>
    <row r="97" spans="1:11" s="1" customFormat="1" ht="9.6" x14ac:dyDescent="0.2">
      <c r="A97" s="35"/>
      <c r="B97" s="38"/>
      <c r="C97" s="39"/>
      <c r="D97" s="40"/>
      <c r="E97" s="37"/>
      <c r="F97" s="35"/>
      <c r="G97" s="42"/>
      <c r="H97" s="37"/>
      <c r="I97" s="42"/>
      <c r="J97" s="37"/>
      <c r="K97" s="65"/>
    </row>
    <row r="98" spans="1:11" s="1" customFormat="1" ht="9.6" x14ac:dyDescent="0.2">
      <c r="A98" s="36">
        <f>A96+1</f>
        <v>67</v>
      </c>
      <c r="B98" s="38" t="s">
        <v>78</v>
      </c>
      <c r="C98" s="39" t="s">
        <v>79</v>
      </c>
      <c r="D98" s="40" t="s">
        <v>80</v>
      </c>
      <c r="E98" s="45">
        <v>4.7</v>
      </c>
      <c r="F98" s="43">
        <v>0</v>
      </c>
      <c r="G98" s="44">
        <f>E98*F98</f>
        <v>0</v>
      </c>
      <c r="H98" s="45">
        <v>0</v>
      </c>
      <c r="I98" s="44">
        <f>E98*H98</f>
        <v>0</v>
      </c>
      <c r="J98" s="46">
        <v>0</v>
      </c>
      <c r="K98" s="47">
        <f>E98*J98</f>
        <v>0</v>
      </c>
    </row>
    <row r="99" spans="1:11" s="17" customFormat="1" ht="10.199999999999999" x14ac:dyDescent="0.2">
      <c r="A99" s="56"/>
      <c r="B99" s="57">
        <v>61</v>
      </c>
      <c r="C99" s="58" t="s">
        <v>114</v>
      </c>
      <c r="D99" s="59"/>
      <c r="E99" s="59"/>
      <c r="F99" s="60"/>
      <c r="G99" s="61">
        <f>SUM(G77:G98)</f>
        <v>0</v>
      </c>
      <c r="H99" s="62"/>
      <c r="I99" s="63">
        <f>SUM(I77:I98)</f>
        <v>0</v>
      </c>
      <c r="J99" s="62"/>
      <c r="K99" s="64">
        <f>SUM(K77:K98)</f>
        <v>4.7250000000000005</v>
      </c>
    </row>
    <row r="100" spans="1:11" s="17" customFormat="1" ht="10.199999999999999" x14ac:dyDescent="0.2">
      <c r="A100" s="28"/>
      <c r="B100" s="29" t="s">
        <v>129</v>
      </c>
      <c r="C100" s="30" t="s">
        <v>130</v>
      </c>
      <c r="D100" s="27"/>
      <c r="E100" s="27"/>
      <c r="F100" s="31"/>
      <c r="G100" s="32"/>
      <c r="H100" s="33"/>
      <c r="I100" s="26"/>
      <c r="J100" s="33"/>
      <c r="K100" s="34"/>
    </row>
    <row r="101" spans="1:11" s="1" customFormat="1" ht="9.6" x14ac:dyDescent="0.2">
      <c r="A101" s="35"/>
      <c r="B101" s="38"/>
      <c r="C101" s="39" t="s">
        <v>131</v>
      </c>
      <c r="D101" s="40"/>
      <c r="E101" s="37"/>
      <c r="F101" s="35"/>
      <c r="G101" s="42"/>
      <c r="H101" s="37"/>
      <c r="I101" s="42"/>
      <c r="J101" s="37"/>
      <c r="K101" s="65"/>
    </row>
    <row r="102" spans="1:11" s="1" customFormat="1" ht="9.6" x14ac:dyDescent="0.2">
      <c r="A102" s="36">
        <f>A98+1</f>
        <v>68</v>
      </c>
      <c r="B102" s="38" t="s">
        <v>31</v>
      </c>
      <c r="C102" s="39" t="s">
        <v>132</v>
      </c>
      <c r="D102" s="40" t="s">
        <v>59</v>
      </c>
      <c r="E102" s="41">
        <v>300</v>
      </c>
      <c r="F102" s="43">
        <v>0</v>
      </c>
      <c r="G102" s="44">
        <f>E102*F102</f>
        <v>0</v>
      </c>
      <c r="H102" s="45">
        <v>0</v>
      </c>
      <c r="I102" s="44">
        <f>E102*H102</f>
        <v>0</v>
      </c>
      <c r="J102" s="46">
        <v>1E-3</v>
      </c>
      <c r="K102" s="47">
        <f>E102*J102</f>
        <v>0.3</v>
      </c>
    </row>
    <row r="103" spans="1:11" s="1" customFormat="1" ht="9.6" x14ac:dyDescent="0.2">
      <c r="A103" s="36">
        <f>A102+1</f>
        <v>69</v>
      </c>
      <c r="B103" s="38" t="s">
        <v>31</v>
      </c>
      <c r="C103" s="39" t="s">
        <v>133</v>
      </c>
      <c r="D103" s="40" t="s">
        <v>37</v>
      </c>
      <c r="E103" s="41">
        <v>104</v>
      </c>
      <c r="F103" s="43">
        <v>0</v>
      </c>
      <c r="G103" s="44">
        <f>E103*F103</f>
        <v>0</v>
      </c>
      <c r="H103" s="45">
        <v>0</v>
      </c>
      <c r="I103" s="44">
        <f>E103*H103</f>
        <v>0</v>
      </c>
      <c r="J103" s="46">
        <v>0.01</v>
      </c>
      <c r="K103" s="47">
        <f>E103*J103</f>
        <v>1.04</v>
      </c>
    </row>
    <row r="104" spans="1:11" s="1" customFormat="1" ht="9.6" x14ac:dyDescent="0.2">
      <c r="A104" s="36">
        <f>A103+1</f>
        <v>70</v>
      </c>
      <c r="B104" s="38" t="s">
        <v>31</v>
      </c>
      <c r="C104" s="39" t="s">
        <v>134</v>
      </c>
      <c r="D104" s="40" t="s">
        <v>37</v>
      </c>
      <c r="E104" s="41">
        <v>40</v>
      </c>
      <c r="F104" s="43">
        <v>0</v>
      </c>
      <c r="G104" s="44">
        <f>E104*F104</f>
        <v>0</v>
      </c>
      <c r="H104" s="45">
        <v>0</v>
      </c>
      <c r="I104" s="44">
        <f>E104*H104</f>
        <v>0</v>
      </c>
      <c r="J104" s="46">
        <v>2E-3</v>
      </c>
      <c r="K104" s="47">
        <f>E104*J104</f>
        <v>0.08</v>
      </c>
    </row>
    <row r="105" spans="1:11" s="1" customFormat="1" ht="9.6" x14ac:dyDescent="0.2">
      <c r="A105" s="36">
        <f>A104+1</f>
        <v>71</v>
      </c>
      <c r="B105" s="38" t="s">
        <v>31</v>
      </c>
      <c r="C105" s="39" t="s">
        <v>135</v>
      </c>
      <c r="D105" s="40" t="s">
        <v>37</v>
      </c>
      <c r="E105" s="41">
        <v>4</v>
      </c>
      <c r="F105" s="43">
        <v>0</v>
      </c>
      <c r="G105" s="44">
        <f>E105*F105</f>
        <v>0</v>
      </c>
      <c r="H105" s="45">
        <v>0</v>
      </c>
      <c r="I105" s="44">
        <f>E105*H105</f>
        <v>0</v>
      </c>
      <c r="J105" s="46">
        <v>0.01</v>
      </c>
      <c r="K105" s="47">
        <f>E105*J105</f>
        <v>0.04</v>
      </c>
    </row>
    <row r="106" spans="1:11" s="1" customFormat="1" ht="9.6" x14ac:dyDescent="0.2">
      <c r="A106" s="35"/>
      <c r="B106" s="38"/>
      <c r="C106" s="39"/>
      <c r="D106" s="40"/>
      <c r="E106" s="37"/>
      <c r="F106" s="35"/>
      <c r="G106" s="42"/>
      <c r="H106" s="37"/>
      <c r="I106" s="42"/>
      <c r="J106" s="37"/>
      <c r="K106" s="65"/>
    </row>
    <row r="107" spans="1:11" s="1" customFormat="1" ht="9.6" x14ac:dyDescent="0.2">
      <c r="A107" s="35"/>
      <c r="B107" s="38"/>
      <c r="C107" s="39" t="s">
        <v>233</v>
      </c>
      <c r="D107" s="40"/>
      <c r="E107" s="37"/>
      <c r="F107" s="35"/>
      <c r="G107" s="42"/>
      <c r="H107" s="37"/>
      <c r="I107" s="42"/>
      <c r="J107" s="37"/>
      <c r="K107" s="65"/>
    </row>
    <row r="108" spans="1:11" s="1" customFormat="1" ht="12" customHeight="1" x14ac:dyDescent="0.2">
      <c r="A108" s="36">
        <f>A105+1</f>
        <v>72</v>
      </c>
      <c r="B108" s="38" t="s">
        <v>31</v>
      </c>
      <c r="C108" s="39" t="s">
        <v>137</v>
      </c>
      <c r="D108" s="40" t="s">
        <v>59</v>
      </c>
      <c r="E108" s="41">
        <v>180</v>
      </c>
      <c r="F108" s="43">
        <v>0</v>
      </c>
      <c r="G108" s="44">
        <f>E108*F108</f>
        <v>0</v>
      </c>
      <c r="H108" s="45">
        <v>0</v>
      </c>
      <c r="I108" s="44">
        <f>E108*H108</f>
        <v>0</v>
      </c>
      <c r="J108" s="46">
        <v>1E-3</v>
      </c>
      <c r="K108" s="47">
        <f>E108*J108</f>
        <v>0.18</v>
      </c>
    </row>
    <row r="109" spans="1:11" s="1" customFormat="1" ht="9.6" x14ac:dyDescent="0.2">
      <c r="A109" s="36">
        <f>A108+1</f>
        <v>73</v>
      </c>
      <c r="B109" s="38" t="s">
        <v>53</v>
      </c>
      <c r="C109" s="39" t="s">
        <v>317</v>
      </c>
      <c r="D109" s="40" t="s">
        <v>37</v>
      </c>
      <c r="E109" s="41">
        <v>72</v>
      </c>
      <c r="F109" s="43">
        <v>0</v>
      </c>
      <c r="G109" s="44">
        <f>E109*F109</f>
        <v>0</v>
      </c>
      <c r="H109" s="45">
        <v>0</v>
      </c>
      <c r="I109" s="44">
        <f>E109*H109</f>
        <v>0</v>
      </c>
      <c r="J109" s="46">
        <v>3.0000000000000001E-3</v>
      </c>
      <c r="K109" s="47">
        <f>E109*J109</f>
        <v>0.216</v>
      </c>
    </row>
    <row r="110" spans="1:11" s="1" customFormat="1" ht="9.6" x14ac:dyDescent="0.2">
      <c r="A110" s="36">
        <f>A109+1</f>
        <v>74</v>
      </c>
      <c r="B110" s="38" t="s">
        <v>31</v>
      </c>
      <c r="C110" s="39" t="s">
        <v>139</v>
      </c>
      <c r="D110" s="40" t="s">
        <v>37</v>
      </c>
      <c r="E110" s="41">
        <v>36</v>
      </c>
      <c r="F110" s="43">
        <v>0</v>
      </c>
      <c r="G110" s="44">
        <f>E110*F110</f>
        <v>0</v>
      </c>
      <c r="H110" s="45">
        <v>0</v>
      </c>
      <c r="I110" s="44">
        <f>E110*H110</f>
        <v>0</v>
      </c>
      <c r="J110" s="46">
        <v>1.5E-3</v>
      </c>
      <c r="K110" s="47">
        <f>E110*J110</f>
        <v>5.3999999999999999E-2</v>
      </c>
    </row>
    <row r="111" spans="1:11" s="1" customFormat="1" ht="9.6" x14ac:dyDescent="0.2">
      <c r="A111" s="35"/>
      <c r="B111" s="38"/>
      <c r="C111" s="39"/>
      <c r="D111" s="40"/>
      <c r="E111" s="37"/>
      <c r="F111" s="35"/>
      <c r="G111" s="42"/>
      <c r="H111" s="37"/>
      <c r="I111" s="42"/>
      <c r="J111" s="37"/>
      <c r="K111" s="65"/>
    </row>
    <row r="112" spans="1:11" s="1" customFormat="1" ht="9.6" x14ac:dyDescent="0.2">
      <c r="A112" s="36">
        <f>A110+1</f>
        <v>75</v>
      </c>
      <c r="B112" s="38" t="s">
        <v>31</v>
      </c>
      <c r="C112" s="39" t="s">
        <v>79</v>
      </c>
      <c r="D112" s="40" t="s">
        <v>80</v>
      </c>
      <c r="E112" s="45">
        <v>1.9</v>
      </c>
      <c r="F112" s="43">
        <v>0</v>
      </c>
      <c r="G112" s="44">
        <f>E112*F112</f>
        <v>0</v>
      </c>
      <c r="H112" s="45">
        <v>0</v>
      </c>
      <c r="I112" s="44">
        <f>E112*H112</f>
        <v>0</v>
      </c>
      <c r="J112" s="46">
        <v>0</v>
      </c>
      <c r="K112" s="47">
        <f>E112*J112</f>
        <v>0</v>
      </c>
    </row>
    <row r="113" spans="1:11" s="17" customFormat="1" ht="10.199999999999999" x14ac:dyDescent="0.2">
      <c r="A113" s="56"/>
      <c r="B113" s="57">
        <v>62</v>
      </c>
      <c r="C113" s="58" t="s">
        <v>130</v>
      </c>
      <c r="D113" s="59"/>
      <c r="E113" s="59"/>
      <c r="F113" s="60"/>
      <c r="G113" s="61">
        <f>SUM(G101:G112)</f>
        <v>0</v>
      </c>
      <c r="H113" s="62"/>
      <c r="I113" s="63">
        <f>SUM(I101:I112)</f>
        <v>0</v>
      </c>
      <c r="J113" s="62"/>
      <c r="K113" s="64">
        <f>SUM(K101:K112)</f>
        <v>1.9100000000000001</v>
      </c>
    </row>
    <row r="114" spans="1:11" s="17" customFormat="1" ht="10.199999999999999" x14ac:dyDescent="0.2">
      <c r="A114" s="28"/>
      <c r="B114" s="29" t="s">
        <v>140</v>
      </c>
      <c r="C114" s="30" t="s">
        <v>141</v>
      </c>
      <c r="D114" s="27"/>
      <c r="E114" s="27"/>
      <c r="F114" s="31"/>
      <c r="G114" s="32"/>
      <c r="H114" s="33"/>
      <c r="I114" s="26"/>
      <c r="J114" s="33"/>
      <c r="K114" s="34"/>
    </row>
    <row r="115" spans="1:11" s="1" customFormat="1" ht="28.8" x14ac:dyDescent="0.2">
      <c r="A115" s="35"/>
      <c r="B115" s="38"/>
      <c r="C115" s="39" t="s">
        <v>142</v>
      </c>
      <c r="D115" s="40"/>
      <c r="E115" s="37"/>
      <c r="F115" s="35"/>
      <c r="G115" s="42"/>
      <c r="H115" s="37"/>
      <c r="I115" s="42"/>
      <c r="J115" s="37"/>
      <c r="K115" s="65"/>
    </row>
    <row r="116" spans="1:11" s="1" customFormat="1" ht="9.6" x14ac:dyDescent="0.2">
      <c r="A116" s="35"/>
      <c r="B116" s="38"/>
      <c r="C116" s="39"/>
      <c r="D116" s="40"/>
      <c r="E116" s="37"/>
      <c r="F116" s="35"/>
      <c r="G116" s="42"/>
      <c r="H116" s="37"/>
      <c r="I116" s="42"/>
      <c r="J116" s="37"/>
      <c r="K116" s="65"/>
    </row>
    <row r="117" spans="1:11" s="1" customFormat="1" ht="9.6" x14ac:dyDescent="0.2">
      <c r="A117" s="35"/>
      <c r="B117" s="38"/>
      <c r="C117" s="39" t="s">
        <v>143</v>
      </c>
      <c r="D117" s="40"/>
      <c r="E117" s="37"/>
      <c r="F117" s="35"/>
      <c r="G117" s="42"/>
      <c r="H117" s="37"/>
      <c r="I117" s="42"/>
      <c r="J117" s="37"/>
      <c r="K117" s="65"/>
    </row>
    <row r="118" spans="1:11" s="1" customFormat="1" ht="9.6" x14ac:dyDescent="0.2">
      <c r="A118" s="36">
        <f>A112+1</f>
        <v>76</v>
      </c>
      <c r="B118" s="38" t="s">
        <v>31</v>
      </c>
      <c r="C118" s="39" t="s">
        <v>144</v>
      </c>
      <c r="D118" s="40" t="s">
        <v>37</v>
      </c>
      <c r="E118" s="41">
        <v>11</v>
      </c>
      <c r="F118" s="43">
        <v>0</v>
      </c>
      <c r="G118" s="44">
        <f>E118*F118</f>
        <v>0</v>
      </c>
      <c r="H118" s="45">
        <v>0</v>
      </c>
      <c r="I118" s="44">
        <f>E118*H118</f>
        <v>0</v>
      </c>
      <c r="J118" s="46">
        <v>0</v>
      </c>
      <c r="K118" s="47">
        <f>E118*J118</f>
        <v>0</v>
      </c>
    </row>
    <row r="119" spans="1:11" s="1" customFormat="1" ht="9.6" x14ac:dyDescent="0.2">
      <c r="A119" s="36">
        <f>A118+1</f>
        <v>77</v>
      </c>
      <c r="B119" s="38" t="s">
        <v>31</v>
      </c>
      <c r="C119" s="39" t="s">
        <v>145</v>
      </c>
      <c r="D119" s="40" t="s">
        <v>37</v>
      </c>
      <c r="E119" s="41">
        <v>104</v>
      </c>
      <c r="F119" s="43">
        <v>0</v>
      </c>
      <c r="G119" s="44">
        <f>E119*F119</f>
        <v>0</v>
      </c>
      <c r="H119" s="45">
        <v>0</v>
      </c>
      <c r="I119" s="44">
        <f>E119*H119</f>
        <v>0</v>
      </c>
      <c r="J119" s="46">
        <v>0</v>
      </c>
      <c r="K119" s="47">
        <f>E119*J119</f>
        <v>0</v>
      </c>
    </row>
    <row r="120" spans="1:11" s="1" customFormat="1" ht="9.6" x14ac:dyDescent="0.2">
      <c r="A120" s="36">
        <f>A119+1</f>
        <v>78</v>
      </c>
      <c r="B120" s="38" t="s">
        <v>31</v>
      </c>
      <c r="C120" s="39" t="s">
        <v>146</v>
      </c>
      <c r="D120" s="40" t="s">
        <v>65</v>
      </c>
      <c r="E120" s="41">
        <v>225</v>
      </c>
      <c r="F120" s="43">
        <v>0</v>
      </c>
      <c r="G120" s="44">
        <f>E120*F120</f>
        <v>0</v>
      </c>
      <c r="H120" s="45">
        <v>0</v>
      </c>
      <c r="I120" s="44">
        <f>E120*H120</f>
        <v>0</v>
      </c>
      <c r="J120" s="46">
        <v>0</v>
      </c>
      <c r="K120" s="47">
        <f>E120*J120</f>
        <v>0</v>
      </c>
    </row>
    <row r="121" spans="1:11" s="1" customFormat="1" ht="9.6" x14ac:dyDescent="0.2">
      <c r="A121" s="35"/>
      <c r="B121" s="38"/>
      <c r="C121" s="39"/>
      <c r="D121" s="40"/>
      <c r="E121" s="37"/>
      <c r="F121" s="35"/>
      <c r="G121" s="42"/>
      <c r="H121" s="37"/>
      <c r="I121" s="42"/>
      <c r="J121" s="37"/>
      <c r="K121" s="65"/>
    </row>
    <row r="122" spans="1:11" s="1" customFormat="1" ht="9.6" x14ac:dyDescent="0.2">
      <c r="A122" s="35"/>
      <c r="B122" s="38"/>
      <c r="C122" s="39" t="s">
        <v>147</v>
      </c>
      <c r="D122" s="40"/>
      <c r="E122" s="37"/>
      <c r="F122" s="35"/>
      <c r="G122" s="42"/>
      <c r="H122" s="37"/>
      <c r="I122" s="42"/>
      <c r="J122" s="37"/>
      <c r="K122" s="65"/>
    </row>
    <row r="123" spans="1:11" s="1" customFormat="1" ht="9.6" x14ac:dyDescent="0.2">
      <c r="A123" s="36">
        <f>A120+1</f>
        <v>79</v>
      </c>
      <c r="B123" s="38" t="s">
        <v>31</v>
      </c>
      <c r="C123" s="39" t="s">
        <v>144</v>
      </c>
      <c r="D123" s="40" t="s">
        <v>37</v>
      </c>
      <c r="E123" s="41">
        <v>11</v>
      </c>
      <c r="F123" s="43">
        <v>0</v>
      </c>
      <c r="G123" s="44">
        <f>E123*F123</f>
        <v>0</v>
      </c>
      <c r="H123" s="45">
        <v>0</v>
      </c>
      <c r="I123" s="44">
        <f>E123*H123</f>
        <v>0</v>
      </c>
      <c r="J123" s="46">
        <v>0</v>
      </c>
      <c r="K123" s="47">
        <f>E123*J123</f>
        <v>0</v>
      </c>
    </row>
    <row r="124" spans="1:11" s="1" customFormat="1" ht="9.6" x14ac:dyDescent="0.2">
      <c r="A124" s="36">
        <f>A123+1</f>
        <v>80</v>
      </c>
      <c r="B124" s="38" t="s">
        <v>31</v>
      </c>
      <c r="C124" s="39" t="s">
        <v>145</v>
      </c>
      <c r="D124" s="40" t="s">
        <v>37</v>
      </c>
      <c r="E124" s="41">
        <v>104</v>
      </c>
      <c r="F124" s="43">
        <v>0</v>
      </c>
      <c r="G124" s="44">
        <f>E124*F124</f>
        <v>0</v>
      </c>
      <c r="H124" s="45">
        <v>0</v>
      </c>
      <c r="I124" s="44">
        <f>E124*H124</f>
        <v>0</v>
      </c>
      <c r="J124" s="46">
        <v>0</v>
      </c>
      <c r="K124" s="47">
        <f>E124*J124</f>
        <v>0</v>
      </c>
    </row>
    <row r="125" spans="1:11" s="1" customFormat="1" ht="9.6" x14ac:dyDescent="0.2">
      <c r="A125" s="36">
        <f>A124+1</f>
        <v>81</v>
      </c>
      <c r="B125" s="38" t="s">
        <v>31</v>
      </c>
      <c r="C125" s="39" t="s">
        <v>146</v>
      </c>
      <c r="D125" s="40" t="s">
        <v>65</v>
      </c>
      <c r="E125" s="41">
        <v>225</v>
      </c>
      <c r="F125" s="43">
        <v>0</v>
      </c>
      <c r="G125" s="44">
        <f>E125*F125</f>
        <v>0</v>
      </c>
      <c r="H125" s="45">
        <v>0</v>
      </c>
      <c r="I125" s="44">
        <f>E125*H125</f>
        <v>0</v>
      </c>
      <c r="J125" s="46">
        <v>0</v>
      </c>
      <c r="K125" s="47">
        <f>E125*J125</f>
        <v>0</v>
      </c>
    </row>
    <row r="126" spans="1:11" s="1" customFormat="1" ht="9.6" x14ac:dyDescent="0.2">
      <c r="A126" s="35"/>
      <c r="B126" s="38"/>
      <c r="C126" s="39"/>
      <c r="D126" s="40"/>
      <c r="E126" s="37"/>
      <c r="F126" s="35"/>
      <c r="G126" s="42"/>
      <c r="H126" s="37"/>
      <c r="I126" s="42"/>
      <c r="J126" s="37"/>
      <c r="K126" s="65"/>
    </row>
    <row r="127" spans="1:11" s="1" customFormat="1" ht="9.6" x14ac:dyDescent="0.2">
      <c r="A127" s="35"/>
      <c r="B127" s="38"/>
      <c r="C127" s="39" t="s">
        <v>148</v>
      </c>
      <c r="D127" s="40"/>
      <c r="E127" s="37"/>
      <c r="F127" s="35"/>
      <c r="G127" s="42"/>
      <c r="H127" s="37"/>
      <c r="I127" s="42"/>
      <c r="J127" s="37"/>
      <c r="K127" s="65"/>
    </row>
    <row r="128" spans="1:11" s="1" customFormat="1" ht="9.6" x14ac:dyDescent="0.2">
      <c r="A128" s="36">
        <f>A125+1</f>
        <v>82</v>
      </c>
      <c r="B128" s="38" t="s">
        <v>31</v>
      </c>
      <c r="C128" s="39" t="s">
        <v>144</v>
      </c>
      <c r="D128" s="40" t="s">
        <v>37</v>
      </c>
      <c r="E128" s="41">
        <v>11</v>
      </c>
      <c r="F128" s="43">
        <v>0</v>
      </c>
      <c r="G128" s="44">
        <f>E128*F128</f>
        <v>0</v>
      </c>
      <c r="H128" s="45">
        <v>0</v>
      </c>
      <c r="I128" s="44">
        <f>E128*H128</f>
        <v>0</v>
      </c>
      <c r="J128" s="46">
        <v>0</v>
      </c>
      <c r="K128" s="47">
        <f>E128*J128</f>
        <v>0</v>
      </c>
    </row>
    <row r="129" spans="1:11" s="1" customFormat="1" ht="9.6" x14ac:dyDescent="0.2">
      <c r="A129" s="36">
        <f>A128+1</f>
        <v>83</v>
      </c>
      <c r="B129" s="38" t="s">
        <v>31</v>
      </c>
      <c r="C129" s="39" t="s">
        <v>145</v>
      </c>
      <c r="D129" s="40" t="s">
        <v>37</v>
      </c>
      <c r="E129" s="41">
        <v>104</v>
      </c>
      <c r="F129" s="43">
        <v>0</v>
      </c>
      <c r="G129" s="44">
        <f>E129*F129</f>
        <v>0</v>
      </c>
      <c r="H129" s="45">
        <v>0</v>
      </c>
      <c r="I129" s="44">
        <f>E129*H129</f>
        <v>0</v>
      </c>
      <c r="J129" s="46">
        <v>0</v>
      </c>
      <c r="K129" s="47">
        <f>E129*J129</f>
        <v>0</v>
      </c>
    </row>
    <row r="130" spans="1:11" s="1" customFormat="1" ht="9.6" x14ac:dyDescent="0.2">
      <c r="A130" s="36">
        <f>A129+1</f>
        <v>84</v>
      </c>
      <c r="B130" s="38" t="s">
        <v>31</v>
      </c>
      <c r="C130" s="39" t="s">
        <v>146</v>
      </c>
      <c r="D130" s="40" t="s">
        <v>65</v>
      </c>
      <c r="E130" s="41">
        <v>225</v>
      </c>
      <c r="F130" s="43">
        <v>0</v>
      </c>
      <c r="G130" s="44">
        <f>E130*F130</f>
        <v>0</v>
      </c>
      <c r="H130" s="45">
        <v>0</v>
      </c>
      <c r="I130" s="44">
        <f>E130*H130</f>
        <v>0</v>
      </c>
      <c r="J130" s="46">
        <v>0</v>
      </c>
      <c r="K130" s="47">
        <f>E130*J130</f>
        <v>0</v>
      </c>
    </row>
    <row r="131" spans="1:11" s="17" customFormat="1" ht="10.8" thickBot="1" x14ac:dyDescent="0.25">
      <c r="A131" s="48"/>
      <c r="B131" s="50">
        <v>63</v>
      </c>
      <c r="C131" s="51" t="s">
        <v>141</v>
      </c>
      <c r="D131" s="49"/>
      <c r="E131" s="49"/>
      <c r="F131" s="52"/>
      <c r="G131" s="54">
        <f>SUM(G115:G130)</f>
        <v>0</v>
      </c>
      <c r="H131" s="53"/>
      <c r="I131" s="67">
        <f>SUM(I115:I130)</f>
        <v>0</v>
      </c>
      <c r="J131" s="53"/>
      <c r="K131" s="55">
        <f>SUM(K115:K130)</f>
        <v>0</v>
      </c>
    </row>
    <row r="132" spans="1:11" ht="13.8" thickBot="1" x14ac:dyDescent="0.3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</row>
    <row r="133" spans="1:11" s="17" customFormat="1" ht="13.8" thickBot="1" x14ac:dyDescent="0.3">
      <c r="A133" s="73"/>
      <c r="B133" s="74"/>
      <c r="C133" s="76" t="s">
        <v>149</v>
      </c>
      <c r="D133" s="75"/>
      <c r="E133" s="75"/>
      <c r="F133" s="75"/>
      <c r="G133" s="75"/>
      <c r="H133" s="75"/>
      <c r="I133" s="75"/>
      <c r="J133" s="267">
        <f>'KRYCÍ LIST #3'!E20</f>
        <v>0</v>
      </c>
      <c r="K133" s="184"/>
    </row>
  </sheetData>
  <mergeCells count="14">
    <mergeCell ref="F7:G7"/>
    <mergeCell ref="H7:I7"/>
    <mergeCell ref="J6:K7"/>
    <mergeCell ref="J133:K133"/>
    <mergeCell ref="A1:I1"/>
    <mergeCell ref="J1:K1"/>
    <mergeCell ref="A2:I2"/>
    <mergeCell ref="J2:K2"/>
    <mergeCell ref="A4:K4"/>
    <mergeCell ref="B6:B8"/>
    <mergeCell ref="C6:C8"/>
    <mergeCell ref="D6:D8"/>
    <mergeCell ref="E6:E8"/>
    <mergeCell ref="F6:I6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41"/>
  <sheetViews>
    <sheetView topLeftCell="A18" workbookViewId="0">
      <selection activeCell="A39" sqref="A39:G39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211" t="s">
        <v>158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9.9" customHeight="1" thickBot="1" x14ac:dyDescent="0.3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.9" customHeight="1" x14ac:dyDescent="0.25">
      <c r="A3" s="212" t="s">
        <v>159</v>
      </c>
      <c r="B3" s="158"/>
      <c r="C3" s="158"/>
      <c r="D3" s="159"/>
      <c r="E3" s="213" t="s">
        <v>160</v>
      </c>
      <c r="F3" s="158"/>
      <c r="G3" s="158"/>
      <c r="H3" s="158"/>
      <c r="I3" s="158"/>
      <c r="J3" s="159"/>
      <c r="K3" s="213" t="s">
        <v>161</v>
      </c>
      <c r="L3" s="159"/>
      <c r="M3" s="100" t="s">
        <v>162</v>
      </c>
    </row>
    <row r="4" spans="1:13" ht="12.9" customHeight="1" x14ac:dyDescent="0.25">
      <c r="A4" s="208" t="s">
        <v>163</v>
      </c>
      <c r="B4" s="162"/>
      <c r="C4" s="162"/>
      <c r="D4" s="163"/>
      <c r="E4" s="209" t="s">
        <v>164</v>
      </c>
      <c r="F4" s="162"/>
      <c r="G4" s="162"/>
      <c r="H4" s="162"/>
      <c r="I4" s="162"/>
      <c r="J4" s="163"/>
      <c r="K4" s="210" t="s">
        <v>165</v>
      </c>
      <c r="L4" s="163"/>
      <c r="M4" s="101" t="s">
        <v>337</v>
      </c>
    </row>
    <row r="5" spans="1:13" ht="12.9" customHeight="1" x14ac:dyDescent="0.25">
      <c r="A5" s="206" t="s">
        <v>166</v>
      </c>
      <c r="B5" s="151"/>
      <c r="C5" s="151"/>
      <c r="D5" s="152"/>
      <c r="E5" s="207" t="s">
        <v>167</v>
      </c>
      <c r="F5" s="151"/>
      <c r="G5" s="151"/>
      <c r="H5" s="151"/>
      <c r="I5" s="151"/>
      <c r="J5" s="152"/>
      <c r="K5" s="207" t="s">
        <v>168</v>
      </c>
      <c r="L5" s="152"/>
      <c r="M5" s="102" t="s">
        <v>169</v>
      </c>
    </row>
    <row r="6" spans="1:13" ht="12.9" customHeight="1" x14ac:dyDescent="0.25">
      <c r="A6" s="208" t="s">
        <v>165</v>
      </c>
      <c r="B6" s="162"/>
      <c r="C6" s="162"/>
      <c r="D6" s="163"/>
      <c r="E6" s="209" t="s">
        <v>170</v>
      </c>
      <c r="F6" s="162"/>
      <c r="G6" s="162"/>
      <c r="H6" s="162"/>
      <c r="I6" s="162"/>
      <c r="J6" s="163"/>
      <c r="K6" s="210" t="s">
        <v>165</v>
      </c>
      <c r="L6" s="163"/>
      <c r="M6" s="101" t="s">
        <v>165</v>
      </c>
    </row>
    <row r="7" spans="1:13" ht="12.9" customHeight="1" x14ac:dyDescent="0.25">
      <c r="A7" s="219" t="s">
        <v>171</v>
      </c>
      <c r="B7" s="186"/>
      <c r="C7" s="186"/>
      <c r="D7" s="220" t="s">
        <v>175</v>
      </c>
      <c r="E7" s="186"/>
      <c r="F7" s="186"/>
      <c r="G7" s="189"/>
      <c r="H7" s="215" t="s">
        <v>177</v>
      </c>
      <c r="I7" s="186"/>
      <c r="J7" s="186"/>
      <c r="K7" s="186"/>
      <c r="L7" s="186"/>
      <c r="M7" s="103"/>
    </row>
    <row r="8" spans="1:13" ht="12.9" customHeight="1" x14ac:dyDescent="0.25">
      <c r="A8" s="219" t="s">
        <v>172</v>
      </c>
      <c r="B8" s="186"/>
      <c r="C8" s="186"/>
      <c r="D8" s="220" t="s">
        <v>176</v>
      </c>
      <c r="E8" s="186"/>
      <c r="F8" s="186"/>
      <c r="G8" s="189"/>
      <c r="H8" s="215" t="s">
        <v>178</v>
      </c>
      <c r="I8" s="186"/>
      <c r="J8" s="186"/>
      <c r="K8" s="186"/>
      <c r="L8" s="186"/>
      <c r="M8" s="104" t="str">
        <f>IF(M7=0,"",E28/M7)</f>
        <v/>
      </c>
    </row>
    <row r="9" spans="1:13" ht="12.9" customHeight="1" x14ac:dyDescent="0.25">
      <c r="A9" s="219" t="s">
        <v>173</v>
      </c>
      <c r="B9" s="186"/>
      <c r="C9" s="186"/>
      <c r="D9" s="220" t="s">
        <v>165</v>
      </c>
      <c r="E9" s="186"/>
      <c r="F9" s="186"/>
      <c r="G9" s="189"/>
      <c r="H9" s="215" t="s">
        <v>179</v>
      </c>
      <c r="I9" s="186"/>
      <c r="J9" s="186"/>
      <c r="K9" s="216" t="s">
        <v>165</v>
      </c>
      <c r="L9" s="186"/>
      <c r="M9" s="187"/>
    </row>
    <row r="10" spans="1:13" ht="12.9" customHeight="1" x14ac:dyDescent="0.25">
      <c r="A10" s="206" t="s">
        <v>174</v>
      </c>
      <c r="B10" s="151"/>
      <c r="C10" s="151"/>
      <c r="D10" s="217" t="s">
        <v>165</v>
      </c>
      <c r="E10" s="151"/>
      <c r="F10" s="151"/>
      <c r="G10" s="152"/>
      <c r="H10" s="207" t="s">
        <v>180</v>
      </c>
      <c r="I10" s="151"/>
      <c r="J10" s="217" t="s">
        <v>165</v>
      </c>
      <c r="K10" s="151"/>
      <c r="L10" s="151"/>
      <c r="M10" s="166"/>
    </row>
    <row r="11" spans="1:13" ht="12.9" customHeight="1" thickBot="1" x14ac:dyDescent="0.3">
      <c r="A11" s="214" t="s">
        <v>165</v>
      </c>
      <c r="B11" s="156"/>
      <c r="C11" s="156"/>
      <c r="D11" s="156"/>
      <c r="E11" s="156"/>
      <c r="F11" s="156"/>
      <c r="G11" s="179"/>
      <c r="H11" s="218" t="s">
        <v>165</v>
      </c>
      <c r="I11" s="156"/>
      <c r="J11" s="156"/>
      <c r="K11" s="156"/>
      <c r="L11" s="156"/>
      <c r="M11" s="181"/>
    </row>
    <row r="12" spans="1:13" ht="28.5" customHeight="1" thickBot="1" x14ac:dyDescent="0.3">
      <c r="A12" s="182" t="s">
        <v>181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4"/>
    </row>
    <row r="13" spans="1:13" ht="12.9" customHeight="1" x14ac:dyDescent="0.25">
      <c r="A13" s="222" t="s">
        <v>182</v>
      </c>
      <c r="B13" s="173"/>
      <c r="C13" s="173"/>
      <c r="D13" s="173"/>
      <c r="E13" s="173"/>
      <c r="F13" s="173"/>
      <c r="G13" s="222" t="s">
        <v>183</v>
      </c>
      <c r="H13" s="173"/>
      <c r="I13" s="173"/>
      <c r="J13" s="173"/>
      <c r="K13" s="173"/>
      <c r="L13" s="173"/>
      <c r="M13" s="223"/>
    </row>
    <row r="14" spans="1:13" ht="12.9" customHeight="1" x14ac:dyDescent="0.25">
      <c r="A14" s="224"/>
      <c r="B14" s="215" t="s">
        <v>184</v>
      </c>
      <c r="C14" s="186"/>
      <c r="D14" s="189"/>
      <c r="E14" s="190">
        <f>'REKAPITULACE #4'!C19</f>
        <v>0</v>
      </c>
      <c r="F14" s="186"/>
      <c r="G14" s="188" t="s">
        <v>198</v>
      </c>
      <c r="H14" s="226"/>
      <c r="I14" s="226"/>
      <c r="J14" s="227"/>
      <c r="K14" s="107"/>
      <c r="L14" s="108" t="s">
        <v>199</v>
      </c>
      <c r="M14" s="112">
        <f>E20*K14/100</f>
        <v>0</v>
      </c>
    </row>
    <row r="15" spans="1:13" ht="12.9" customHeight="1" x14ac:dyDescent="0.25">
      <c r="A15" s="225"/>
      <c r="B15" s="215" t="s">
        <v>185</v>
      </c>
      <c r="C15" s="186"/>
      <c r="D15" s="189"/>
      <c r="E15" s="190">
        <f>'REKAPITULACE #4'!D19</f>
        <v>0</v>
      </c>
      <c r="F15" s="186"/>
      <c r="G15" s="188" t="s">
        <v>200</v>
      </c>
      <c r="H15" s="226"/>
      <c r="I15" s="226"/>
      <c r="J15" s="227"/>
      <c r="K15" s="107"/>
      <c r="L15" s="108" t="s">
        <v>199</v>
      </c>
      <c r="M15" s="112">
        <f>E20*K15/100</f>
        <v>0</v>
      </c>
    </row>
    <row r="16" spans="1:13" ht="12.9" customHeight="1" x14ac:dyDescent="0.25">
      <c r="A16" s="111" t="s">
        <v>186</v>
      </c>
      <c r="B16" s="221" t="s">
        <v>187</v>
      </c>
      <c r="C16" s="186"/>
      <c r="D16" s="189"/>
      <c r="E16" s="190">
        <f>'REKAPITULACE #4'!E17</f>
        <v>0</v>
      </c>
      <c r="F16" s="186"/>
      <c r="G16" s="188" t="s">
        <v>201</v>
      </c>
      <c r="H16" s="226"/>
      <c r="I16" s="226"/>
      <c r="J16" s="227"/>
      <c r="K16" s="107"/>
      <c r="L16" s="108" t="s">
        <v>199</v>
      </c>
      <c r="M16" s="112">
        <f>E20*K16/100</f>
        <v>0</v>
      </c>
    </row>
    <row r="17" spans="1:13" ht="12.9" customHeight="1" x14ac:dyDescent="0.25">
      <c r="A17" s="111" t="s">
        <v>31</v>
      </c>
      <c r="B17" s="221" t="s">
        <v>188</v>
      </c>
      <c r="C17" s="186"/>
      <c r="D17" s="189"/>
      <c r="E17" s="190">
        <v>0</v>
      </c>
      <c r="F17" s="186"/>
      <c r="G17" s="188" t="s">
        <v>202</v>
      </c>
      <c r="H17" s="226"/>
      <c r="I17" s="226"/>
      <c r="J17" s="227"/>
      <c r="K17" s="107"/>
      <c r="L17" s="108" t="s">
        <v>199</v>
      </c>
      <c r="M17" s="112">
        <f>E20*K17/100</f>
        <v>0</v>
      </c>
    </row>
    <row r="18" spans="1:13" ht="12.9" customHeight="1" x14ac:dyDescent="0.25">
      <c r="A18" s="111" t="s">
        <v>189</v>
      </c>
      <c r="B18" s="221" t="s">
        <v>190</v>
      </c>
      <c r="C18" s="186"/>
      <c r="D18" s="189"/>
      <c r="E18" s="190">
        <v>0</v>
      </c>
      <c r="F18" s="186"/>
      <c r="G18" s="188" t="s">
        <v>203</v>
      </c>
      <c r="H18" s="226"/>
      <c r="I18" s="226"/>
      <c r="J18" s="227"/>
      <c r="K18" s="107"/>
      <c r="L18" s="108" t="s">
        <v>199</v>
      </c>
      <c r="M18" s="112">
        <f>E20*K18/100</f>
        <v>0</v>
      </c>
    </row>
    <row r="19" spans="1:13" ht="12.9" customHeight="1" x14ac:dyDescent="0.25">
      <c r="A19" s="111" t="s">
        <v>191</v>
      </c>
      <c r="B19" s="221" t="s">
        <v>192</v>
      </c>
      <c r="C19" s="186"/>
      <c r="D19" s="189"/>
      <c r="E19" s="190">
        <v>0</v>
      </c>
      <c r="F19" s="186"/>
      <c r="G19" s="188" t="s">
        <v>204</v>
      </c>
      <c r="H19" s="226"/>
      <c r="I19" s="226"/>
      <c r="J19" s="227"/>
      <c r="K19" s="107"/>
      <c r="L19" s="108" t="s">
        <v>199</v>
      </c>
      <c r="M19" s="112">
        <f>E20*K19/100</f>
        <v>0</v>
      </c>
    </row>
    <row r="20" spans="1:13" ht="12.9" customHeight="1" x14ac:dyDescent="0.25">
      <c r="A20" s="188" t="s">
        <v>193</v>
      </c>
      <c r="B20" s="226"/>
      <c r="C20" s="226"/>
      <c r="D20" s="227"/>
      <c r="E20" s="190">
        <f>SUM(E16:E19)</f>
        <v>0</v>
      </c>
      <c r="F20" s="186"/>
      <c r="G20" s="188" t="s">
        <v>205</v>
      </c>
      <c r="H20" s="226"/>
      <c r="I20" s="226"/>
      <c r="J20" s="227"/>
      <c r="K20" s="107"/>
      <c r="L20" s="108" t="s">
        <v>199</v>
      </c>
      <c r="M20" s="112">
        <f>E20*K20/100</f>
        <v>0</v>
      </c>
    </row>
    <row r="21" spans="1:13" ht="12.9" customHeight="1" x14ac:dyDescent="0.25">
      <c r="A21" s="188" t="s">
        <v>194</v>
      </c>
      <c r="B21" s="226"/>
      <c r="C21" s="226"/>
      <c r="D21" s="227"/>
      <c r="E21" s="190">
        <v>0</v>
      </c>
      <c r="F21" s="186"/>
      <c r="G21" s="188" t="s">
        <v>206</v>
      </c>
      <c r="H21" s="226"/>
      <c r="I21" s="226"/>
      <c r="J21" s="227"/>
      <c r="K21" s="107"/>
      <c r="L21" s="108" t="s">
        <v>199</v>
      </c>
      <c r="M21" s="112">
        <f>E20*K21/100</f>
        <v>0</v>
      </c>
    </row>
    <row r="22" spans="1:13" ht="12.9" customHeight="1" x14ac:dyDescent="0.25">
      <c r="A22" s="188" t="s">
        <v>195</v>
      </c>
      <c r="B22" s="226"/>
      <c r="C22" s="226"/>
      <c r="D22" s="227"/>
      <c r="E22" s="190">
        <v>0</v>
      </c>
      <c r="F22" s="186"/>
      <c r="G22" s="188" t="s">
        <v>207</v>
      </c>
      <c r="H22" s="226"/>
      <c r="I22" s="226"/>
      <c r="J22" s="227"/>
      <c r="K22" s="107"/>
      <c r="L22" s="108" t="s">
        <v>199</v>
      </c>
      <c r="M22" s="112">
        <f>E20*K22/100</f>
        <v>0</v>
      </c>
    </row>
    <row r="23" spans="1:13" ht="12.9" customHeight="1" thickBot="1" x14ac:dyDescent="0.3">
      <c r="A23" s="188" t="s">
        <v>196</v>
      </c>
      <c r="B23" s="226"/>
      <c r="C23" s="226"/>
      <c r="D23" s="227"/>
      <c r="E23" s="190">
        <v>0</v>
      </c>
      <c r="F23" s="186"/>
      <c r="G23" s="150"/>
      <c r="H23" s="176"/>
      <c r="I23" s="176"/>
      <c r="J23" s="228"/>
      <c r="K23" s="109"/>
      <c r="L23" s="110" t="s">
        <v>199</v>
      </c>
      <c r="M23" s="113">
        <f>E20*K23/100</f>
        <v>0</v>
      </c>
    </row>
    <row r="24" spans="1:13" ht="12.9" customHeight="1" x14ac:dyDescent="0.25">
      <c r="A24" s="188" t="s">
        <v>197</v>
      </c>
      <c r="B24" s="226"/>
      <c r="C24" s="226"/>
      <c r="D24" s="226"/>
      <c r="E24" s="190">
        <f>SUM(E20:E23)</f>
        <v>0</v>
      </c>
      <c r="F24" s="186"/>
      <c r="G24" s="222" t="s">
        <v>208</v>
      </c>
      <c r="H24" s="173"/>
      <c r="I24" s="173"/>
      <c r="J24" s="173"/>
      <c r="K24" s="173"/>
      <c r="L24" s="173"/>
      <c r="M24" s="229"/>
    </row>
    <row r="25" spans="1:13" ht="12.9" customHeight="1" x14ac:dyDescent="0.25">
      <c r="A25" s="188" t="s">
        <v>210</v>
      </c>
      <c r="B25" s="226"/>
      <c r="C25" s="226"/>
      <c r="D25" s="227"/>
      <c r="E25" s="190">
        <f>SUM(M14:M23)</f>
        <v>0</v>
      </c>
      <c r="F25" s="186"/>
      <c r="G25" s="188"/>
      <c r="H25" s="226"/>
      <c r="I25" s="226"/>
      <c r="J25" s="227"/>
      <c r="K25" s="107"/>
      <c r="L25" s="108" t="s">
        <v>199</v>
      </c>
      <c r="M25" s="112">
        <f>E20*K25/100</f>
        <v>0</v>
      </c>
    </row>
    <row r="26" spans="1:13" ht="12.9" customHeight="1" thickBot="1" x14ac:dyDescent="0.3">
      <c r="A26" s="188" t="s">
        <v>211</v>
      </c>
      <c r="B26" s="226"/>
      <c r="C26" s="226"/>
      <c r="D26" s="227"/>
      <c r="E26" s="190">
        <f>SUM(M25:M26)</f>
        <v>0</v>
      </c>
      <c r="F26" s="186"/>
      <c r="G26" s="150"/>
      <c r="H26" s="176"/>
      <c r="I26" s="176"/>
      <c r="J26" s="228"/>
      <c r="K26" s="109"/>
      <c r="L26" s="110" t="s">
        <v>199</v>
      </c>
      <c r="M26" s="113">
        <f>E20*K26/100</f>
        <v>0</v>
      </c>
    </row>
    <row r="27" spans="1:13" ht="12.9" customHeight="1" thickBot="1" x14ac:dyDescent="0.3">
      <c r="A27" s="150" t="s">
        <v>212</v>
      </c>
      <c r="B27" s="176"/>
      <c r="C27" s="176"/>
      <c r="D27" s="228"/>
      <c r="E27" s="237">
        <f>SUM(M28:M28)</f>
        <v>0</v>
      </c>
      <c r="F27" s="151"/>
      <c r="G27" s="222" t="s">
        <v>209</v>
      </c>
      <c r="H27" s="173"/>
      <c r="I27" s="173"/>
      <c r="J27" s="173"/>
      <c r="K27" s="173"/>
      <c r="L27" s="173"/>
      <c r="M27" s="229"/>
    </row>
    <row r="28" spans="1:13" ht="12.9" customHeight="1" thickBot="1" x14ac:dyDescent="0.3">
      <c r="A28" s="238" t="s">
        <v>213</v>
      </c>
      <c r="B28" s="239"/>
      <c r="C28" s="239"/>
      <c r="D28" s="240"/>
      <c r="E28" s="241">
        <f>SUM(E24:E27)</f>
        <v>0</v>
      </c>
      <c r="F28" s="158"/>
      <c r="G28" s="150"/>
      <c r="H28" s="176"/>
      <c r="I28" s="176"/>
      <c r="J28" s="228"/>
      <c r="K28" s="109"/>
      <c r="L28" s="110" t="s">
        <v>199</v>
      </c>
      <c r="M28" s="113">
        <f>E20*K28/100</f>
        <v>0</v>
      </c>
    </row>
    <row r="29" spans="1:13" s="3" customFormat="1" ht="12.9" customHeight="1" x14ac:dyDescent="0.25">
      <c r="A29" s="230" t="s">
        <v>214</v>
      </c>
      <c r="B29" s="231"/>
      <c r="C29" s="231"/>
      <c r="D29" s="232"/>
      <c r="E29" s="233" t="s">
        <v>215</v>
      </c>
      <c r="F29" s="231"/>
      <c r="G29" s="232"/>
      <c r="H29" s="233" t="s">
        <v>216</v>
      </c>
      <c r="I29" s="231"/>
      <c r="J29" s="231"/>
      <c r="K29" s="231"/>
      <c r="L29" s="231"/>
      <c r="M29" s="234"/>
    </row>
    <row r="30" spans="1:13" ht="12.9" customHeight="1" x14ac:dyDescent="0.25">
      <c r="A30" s="235" t="s">
        <v>165</v>
      </c>
      <c r="B30" s="151"/>
      <c r="C30" s="151"/>
      <c r="D30" s="152"/>
      <c r="E30" s="114" t="s">
        <v>217</v>
      </c>
      <c r="F30" s="176"/>
      <c r="G30" s="152"/>
      <c r="H30" s="114" t="s">
        <v>217</v>
      </c>
      <c r="I30" s="176"/>
      <c r="J30" s="151"/>
      <c r="K30" s="151"/>
      <c r="L30" s="151"/>
      <c r="M30" s="236"/>
    </row>
    <row r="31" spans="1:13" ht="12.9" customHeight="1" x14ac:dyDescent="0.25">
      <c r="A31" s="246" t="s">
        <v>218</v>
      </c>
      <c r="B31" s="145"/>
      <c r="C31" s="247"/>
      <c r="D31" s="146"/>
      <c r="E31" s="114" t="s">
        <v>218</v>
      </c>
      <c r="F31" s="247"/>
      <c r="G31" s="146"/>
      <c r="H31" s="114" t="s">
        <v>218</v>
      </c>
      <c r="I31" s="247"/>
      <c r="J31" s="145"/>
      <c r="K31" s="145"/>
      <c r="L31" s="145"/>
      <c r="M31" s="248"/>
    </row>
    <row r="32" spans="1:13" ht="12.9" customHeight="1" x14ac:dyDescent="0.25">
      <c r="A32" s="246"/>
      <c r="B32" s="145"/>
      <c r="C32" s="145"/>
      <c r="D32" s="146"/>
      <c r="E32" s="250" t="s">
        <v>219</v>
      </c>
      <c r="F32" s="145"/>
      <c r="G32" s="146"/>
      <c r="H32" s="250" t="s">
        <v>219</v>
      </c>
      <c r="I32" s="145"/>
      <c r="J32" s="145"/>
      <c r="K32" s="145"/>
      <c r="L32" s="145"/>
      <c r="M32" s="248"/>
    </row>
    <row r="33" spans="1:13" x14ac:dyDescent="0.25">
      <c r="A33" s="246"/>
      <c r="B33" s="247"/>
      <c r="C33" s="247"/>
      <c r="D33" s="249"/>
      <c r="E33" s="250"/>
      <c r="F33" s="247"/>
      <c r="G33" s="249"/>
      <c r="H33" s="250"/>
      <c r="I33" s="247"/>
      <c r="J33" s="247"/>
      <c r="K33" s="247"/>
      <c r="L33" s="247"/>
      <c r="M33" s="251"/>
    </row>
    <row r="34" spans="1:13" ht="56.25" customHeight="1" thickBot="1" x14ac:dyDescent="0.3">
      <c r="A34" s="246"/>
      <c r="B34" s="247"/>
      <c r="C34" s="247"/>
      <c r="D34" s="249"/>
      <c r="E34" s="250"/>
      <c r="F34" s="247"/>
      <c r="G34" s="249"/>
      <c r="H34" s="250"/>
      <c r="I34" s="247"/>
      <c r="J34" s="247"/>
      <c r="K34" s="247"/>
      <c r="L34" s="247"/>
      <c r="M34" s="251"/>
    </row>
    <row r="35" spans="1:13" ht="12.9" customHeight="1" x14ac:dyDescent="0.25">
      <c r="A35" s="172" t="s">
        <v>220</v>
      </c>
      <c r="B35" s="242"/>
      <c r="C35" s="242"/>
      <c r="D35" s="243"/>
      <c r="E35" s="244">
        <v>21</v>
      </c>
      <c r="F35" s="173"/>
      <c r="G35" s="116" t="s">
        <v>221</v>
      </c>
      <c r="H35" s="175">
        <f>E28-H37</f>
        <v>0</v>
      </c>
      <c r="I35" s="173"/>
      <c r="J35" s="173"/>
      <c r="K35" s="173"/>
      <c r="L35" s="173"/>
      <c r="M35" s="117" t="s">
        <v>222</v>
      </c>
    </row>
    <row r="36" spans="1:13" ht="12.9" customHeight="1" x14ac:dyDescent="0.25">
      <c r="A36" s="188" t="s">
        <v>223</v>
      </c>
      <c r="B36" s="226"/>
      <c r="C36" s="226"/>
      <c r="D36" s="227"/>
      <c r="E36" s="245">
        <v>21</v>
      </c>
      <c r="F36" s="186"/>
      <c r="G36" s="106" t="s">
        <v>221</v>
      </c>
      <c r="H36" s="190">
        <f>H35*E36/100</f>
        <v>0</v>
      </c>
      <c r="I36" s="186"/>
      <c r="J36" s="186"/>
      <c r="K36" s="186"/>
      <c r="L36" s="186"/>
      <c r="M36" s="118" t="s">
        <v>222</v>
      </c>
    </row>
    <row r="37" spans="1:13" ht="12.9" customHeight="1" x14ac:dyDescent="0.25">
      <c r="A37" s="188" t="s">
        <v>220</v>
      </c>
      <c r="B37" s="226"/>
      <c r="C37" s="226"/>
      <c r="D37" s="227"/>
      <c r="E37" s="245">
        <v>12</v>
      </c>
      <c r="F37" s="186"/>
      <c r="G37" s="106" t="s">
        <v>221</v>
      </c>
      <c r="H37" s="190">
        <v>0</v>
      </c>
      <c r="I37" s="255"/>
      <c r="J37" s="255"/>
      <c r="K37" s="255"/>
      <c r="L37" s="255"/>
      <c r="M37" s="118" t="s">
        <v>222</v>
      </c>
    </row>
    <row r="38" spans="1:13" ht="12.9" customHeight="1" x14ac:dyDescent="0.25">
      <c r="A38" s="188" t="s">
        <v>223</v>
      </c>
      <c r="B38" s="226"/>
      <c r="C38" s="226"/>
      <c r="D38" s="227"/>
      <c r="E38" s="245">
        <v>12</v>
      </c>
      <c r="F38" s="186"/>
      <c r="G38" s="106" t="s">
        <v>221</v>
      </c>
      <c r="H38" s="190">
        <f>H37*E38/100</f>
        <v>0</v>
      </c>
      <c r="I38" s="186"/>
      <c r="J38" s="186"/>
      <c r="K38" s="186"/>
      <c r="L38" s="186"/>
      <c r="M38" s="118" t="s">
        <v>222</v>
      </c>
    </row>
    <row r="39" spans="1:13" s="119" customFormat="1" ht="19.5" customHeight="1" thickBot="1" x14ac:dyDescent="0.3">
      <c r="A39" s="252" t="s">
        <v>224</v>
      </c>
      <c r="B39" s="253"/>
      <c r="C39" s="253"/>
      <c r="D39" s="253"/>
      <c r="E39" s="253"/>
      <c r="F39" s="253"/>
      <c r="G39" s="253"/>
      <c r="H39" s="254">
        <f>SUM(H35:H38)</f>
        <v>0</v>
      </c>
      <c r="I39" s="195"/>
      <c r="J39" s="195"/>
      <c r="K39" s="195"/>
      <c r="L39" s="195"/>
      <c r="M39" s="120" t="s">
        <v>222</v>
      </c>
    </row>
    <row r="40" spans="1:13" ht="12.9" customHeight="1" x14ac:dyDescent="0.25"/>
    <row r="41" spans="1:13" ht="12.9" customHeight="1" x14ac:dyDescent="0.25">
      <c r="A41" s="247" t="s">
        <v>225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9"/>
  <sheetViews>
    <sheetView workbookViewId="0">
      <selection activeCell="D2" sqref="D2:E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61" t="s">
        <v>0</v>
      </c>
      <c r="B1" s="145"/>
      <c r="C1" s="145"/>
      <c r="D1" s="261" t="s">
        <v>338</v>
      </c>
      <c r="E1" s="145"/>
    </row>
    <row r="2" spans="1:5" s="2" customFormat="1" x14ac:dyDescent="0.25">
      <c r="A2" s="261" t="s">
        <v>1</v>
      </c>
      <c r="B2" s="145"/>
      <c r="C2" s="145"/>
      <c r="D2" s="261" t="s">
        <v>2</v>
      </c>
      <c r="E2" s="145"/>
    </row>
    <row r="3" spans="1:5" s="1" customFormat="1" ht="9.6" x14ac:dyDescent="0.2"/>
    <row r="4" spans="1:5" s="3" customFormat="1" x14ac:dyDescent="0.25">
      <c r="A4" s="262" t="s">
        <v>150</v>
      </c>
      <c r="B4" s="145"/>
      <c r="C4" s="145"/>
      <c r="D4" s="145"/>
      <c r="E4" s="145"/>
    </row>
    <row r="5" spans="1:5" s="1" customFormat="1" ht="10.199999999999999" thickBot="1" x14ac:dyDescent="0.25"/>
    <row r="6" spans="1:5" s="1" customFormat="1" ht="9.75" customHeight="1" x14ac:dyDescent="0.25">
      <c r="A6" s="256" t="s">
        <v>151</v>
      </c>
      <c r="B6" s="258" t="s">
        <v>152</v>
      </c>
      <c r="C6" s="260" t="s">
        <v>153</v>
      </c>
      <c r="D6" s="173"/>
      <c r="E6" s="223"/>
    </row>
    <row r="7" spans="1:5" s="1" customFormat="1" ht="9.75" customHeight="1" thickBot="1" x14ac:dyDescent="0.25">
      <c r="A7" s="257"/>
      <c r="B7" s="259"/>
      <c r="C7" s="78" t="s">
        <v>17</v>
      </c>
      <c r="D7" s="79" t="s">
        <v>22</v>
      </c>
      <c r="E7" s="80" t="s">
        <v>154</v>
      </c>
    </row>
    <row r="8" spans="1:5" s="16" customFormat="1" ht="10.199999999999999" x14ac:dyDescent="0.2">
      <c r="A8" s="81"/>
      <c r="B8" s="84" t="s">
        <v>28</v>
      </c>
      <c r="C8" s="82"/>
      <c r="D8" s="82"/>
      <c r="E8" s="83"/>
    </row>
    <row r="9" spans="1:5" s="16" customFormat="1" ht="10.199999999999999" x14ac:dyDescent="0.2">
      <c r="A9" s="85">
        <v>1</v>
      </c>
      <c r="B9" s="30" t="s">
        <v>30</v>
      </c>
      <c r="C9" s="86">
        <f>'ROZPOČET #4'!G13</f>
        <v>0</v>
      </c>
      <c r="D9" s="86">
        <f>'ROZPOČET #4'!I13</f>
        <v>0</v>
      </c>
      <c r="E9" s="87">
        <f t="shared" ref="E9:E16" si="0">C9+D9</f>
        <v>0</v>
      </c>
    </row>
    <row r="10" spans="1:5" s="16" customFormat="1" ht="10.199999999999999" x14ac:dyDescent="0.2">
      <c r="A10" s="88">
        <v>2</v>
      </c>
      <c r="B10" s="89" t="s">
        <v>155</v>
      </c>
      <c r="C10" s="90">
        <f>'ROZPOČET #4'!G21</f>
        <v>0</v>
      </c>
      <c r="D10" s="90">
        <f>'ROZPOČET #4'!I21</f>
        <v>0</v>
      </c>
      <c r="E10" s="91">
        <f t="shared" si="0"/>
        <v>0</v>
      </c>
    </row>
    <row r="11" spans="1:5" s="16" customFormat="1" ht="10.199999999999999" x14ac:dyDescent="0.2">
      <c r="A11" s="88">
        <v>3</v>
      </c>
      <c r="B11" s="89" t="s">
        <v>42</v>
      </c>
      <c r="C11" s="90">
        <f>'ROZPOČET #4'!G49</f>
        <v>0</v>
      </c>
      <c r="D11" s="90">
        <f>'ROZPOČET #4'!I49</f>
        <v>0</v>
      </c>
      <c r="E11" s="91">
        <f t="shared" si="0"/>
        <v>0</v>
      </c>
    </row>
    <row r="12" spans="1:5" s="16" customFormat="1" ht="10.199999999999999" x14ac:dyDescent="0.2">
      <c r="A12" s="88">
        <v>4</v>
      </c>
      <c r="B12" s="89" t="s">
        <v>82</v>
      </c>
      <c r="C12" s="90">
        <f>'ROZPOČET #4'!G79</f>
        <v>0</v>
      </c>
      <c r="D12" s="90">
        <f>'ROZPOČET #4'!I79</f>
        <v>0</v>
      </c>
      <c r="E12" s="91">
        <f t="shared" si="0"/>
        <v>0</v>
      </c>
    </row>
    <row r="13" spans="1:5" s="16" customFormat="1" ht="10.199999999999999" x14ac:dyDescent="0.2">
      <c r="A13" s="88">
        <v>5</v>
      </c>
      <c r="B13" s="89" t="s">
        <v>103</v>
      </c>
      <c r="C13" s="90">
        <f>'ROZPOČET #4'!G109</f>
        <v>0</v>
      </c>
      <c r="D13" s="90">
        <f>'ROZPOČET #4'!I109</f>
        <v>0</v>
      </c>
      <c r="E13" s="91">
        <f t="shared" si="0"/>
        <v>0</v>
      </c>
    </row>
    <row r="14" spans="1:5" s="16" customFormat="1" ht="10.199999999999999" x14ac:dyDescent="0.2">
      <c r="A14" s="88">
        <v>61</v>
      </c>
      <c r="B14" s="89" t="s">
        <v>114</v>
      </c>
      <c r="C14" s="90">
        <f>'ROZPOČET #4'!G133</f>
        <v>0</v>
      </c>
      <c r="D14" s="90">
        <f>'ROZPOČET #4'!I133</f>
        <v>0</v>
      </c>
      <c r="E14" s="91">
        <f t="shared" si="0"/>
        <v>0</v>
      </c>
    </row>
    <row r="15" spans="1:5" s="16" customFormat="1" ht="10.199999999999999" x14ac:dyDescent="0.2">
      <c r="A15" s="88">
        <v>62</v>
      </c>
      <c r="B15" s="89" t="s">
        <v>130</v>
      </c>
      <c r="C15" s="90">
        <f>'ROZPOČET #4'!G147</f>
        <v>0</v>
      </c>
      <c r="D15" s="90">
        <f>'ROZPOČET #4'!I147</f>
        <v>0</v>
      </c>
      <c r="E15" s="91">
        <f t="shared" si="0"/>
        <v>0</v>
      </c>
    </row>
    <row r="16" spans="1:5" s="16" customFormat="1" ht="10.199999999999999" x14ac:dyDescent="0.2">
      <c r="A16" s="88">
        <v>63</v>
      </c>
      <c r="B16" s="89" t="s">
        <v>141</v>
      </c>
      <c r="C16" s="90">
        <f>'ROZPOČET #4'!G165</f>
        <v>0</v>
      </c>
      <c r="D16" s="90">
        <f>'ROZPOČET #4'!I165</f>
        <v>0</v>
      </c>
      <c r="E16" s="91">
        <f t="shared" si="0"/>
        <v>0</v>
      </c>
    </row>
    <row r="17" spans="1:5" s="16" customFormat="1" ht="10.8" thickBot="1" x14ac:dyDescent="0.25">
      <c r="A17" s="92"/>
      <c r="B17" s="93" t="s">
        <v>156</v>
      </c>
      <c r="C17" s="94">
        <f>SUM(C9:C16)</f>
        <v>0</v>
      </c>
      <c r="D17" s="94">
        <f>SUM(D9:D16)</f>
        <v>0</v>
      </c>
      <c r="E17" s="95">
        <f>SUM(E9:E16)</f>
        <v>0</v>
      </c>
    </row>
    <row r="18" spans="1:5" s="1" customFormat="1" ht="10.199999999999999" thickBot="1" x14ac:dyDescent="0.25"/>
    <row r="19" spans="1:5" s="16" customFormat="1" ht="10.8" thickBot="1" x14ac:dyDescent="0.25">
      <c r="A19" s="96"/>
      <c r="B19" s="97" t="s">
        <v>157</v>
      </c>
      <c r="C19" s="98">
        <f>C17</f>
        <v>0</v>
      </c>
      <c r="D19" s="98">
        <f>D17</f>
        <v>0</v>
      </c>
      <c r="E19" s="99">
        <f>E17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67"/>
  <sheetViews>
    <sheetView workbookViewId="0">
      <selection activeCell="J2" sqref="J2:K2"/>
    </sheetView>
  </sheetViews>
  <sheetFormatPr defaultRowHeight="13.2" x14ac:dyDescent="0.25"/>
  <cols>
    <col min="1" max="1" width="3.6640625" customWidth="1"/>
    <col min="2" max="2" width="11" customWidth="1"/>
    <col min="3" max="3" width="45.4414062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61" t="s">
        <v>0</v>
      </c>
      <c r="B1" s="145"/>
      <c r="C1" s="145"/>
      <c r="D1" s="145"/>
      <c r="E1" s="145"/>
      <c r="F1" s="145"/>
      <c r="G1" s="145"/>
      <c r="H1" s="145"/>
      <c r="I1" s="145"/>
      <c r="J1" s="261" t="s">
        <v>338</v>
      </c>
      <c r="K1" s="145"/>
    </row>
    <row r="2" spans="1:11" s="2" customFormat="1" x14ac:dyDescent="0.25">
      <c r="A2" s="261" t="s">
        <v>1</v>
      </c>
      <c r="B2" s="145"/>
      <c r="C2" s="145"/>
      <c r="D2" s="145"/>
      <c r="E2" s="145"/>
      <c r="F2" s="145"/>
      <c r="G2" s="145"/>
      <c r="H2" s="145"/>
      <c r="I2" s="145"/>
      <c r="J2" s="261" t="s">
        <v>2</v>
      </c>
      <c r="K2" s="145"/>
    </row>
    <row r="3" spans="1:11" s="1" customFormat="1" ht="9.6" x14ac:dyDescent="0.2"/>
    <row r="4" spans="1:11" x14ac:dyDescent="0.25">
      <c r="A4" s="262" t="s">
        <v>3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</row>
    <row r="5" spans="1:11" s="1" customFormat="1" ht="10.199999999999999" thickBot="1" x14ac:dyDescent="0.25"/>
    <row r="6" spans="1:11" s="1" customFormat="1" ht="9.75" customHeight="1" x14ac:dyDescent="0.25">
      <c r="A6" s="4" t="s">
        <v>4</v>
      </c>
      <c r="B6" s="265" t="s">
        <v>8</v>
      </c>
      <c r="C6" s="265" t="s">
        <v>10</v>
      </c>
      <c r="D6" s="265" t="s">
        <v>12</v>
      </c>
      <c r="E6" s="265" t="s">
        <v>14</v>
      </c>
      <c r="F6" s="268" t="s">
        <v>16</v>
      </c>
      <c r="G6" s="173"/>
      <c r="H6" s="173"/>
      <c r="I6" s="173"/>
      <c r="J6" s="265" t="s">
        <v>25</v>
      </c>
      <c r="K6" s="160"/>
    </row>
    <row r="7" spans="1:11" s="1" customFormat="1" ht="9.75" customHeight="1" x14ac:dyDescent="0.25">
      <c r="A7" s="5" t="s">
        <v>5</v>
      </c>
      <c r="B7" s="200"/>
      <c r="C7" s="200"/>
      <c r="D7" s="200"/>
      <c r="E7" s="200"/>
      <c r="F7" s="263" t="s">
        <v>17</v>
      </c>
      <c r="G7" s="151"/>
      <c r="H7" s="264" t="s">
        <v>22</v>
      </c>
      <c r="I7" s="151"/>
      <c r="J7" s="200"/>
      <c r="K7" s="266"/>
    </row>
    <row r="8" spans="1:11" s="1" customFormat="1" ht="9.75" customHeight="1" x14ac:dyDescent="0.2">
      <c r="A8" s="5" t="s">
        <v>6</v>
      </c>
      <c r="B8" s="200"/>
      <c r="C8" s="200"/>
      <c r="D8" s="200"/>
      <c r="E8" s="200"/>
      <c r="F8" s="8" t="s">
        <v>18</v>
      </c>
      <c r="G8" s="10" t="s">
        <v>20</v>
      </c>
      <c r="H8" s="12" t="s">
        <v>18</v>
      </c>
      <c r="I8" s="10" t="s">
        <v>20</v>
      </c>
      <c r="J8" s="12" t="s">
        <v>18</v>
      </c>
      <c r="K8" s="14" t="s">
        <v>20</v>
      </c>
    </row>
    <row r="9" spans="1:11" s="1" customFormat="1" ht="9.75" customHeight="1" thickBot="1" x14ac:dyDescent="0.25">
      <c r="A9" s="6" t="s">
        <v>7</v>
      </c>
      <c r="B9" s="7" t="s">
        <v>9</v>
      </c>
      <c r="C9" s="7" t="s">
        <v>11</v>
      </c>
      <c r="D9" s="7" t="s">
        <v>13</v>
      </c>
      <c r="E9" s="7" t="s">
        <v>15</v>
      </c>
      <c r="F9" s="9" t="s">
        <v>19</v>
      </c>
      <c r="G9" s="11" t="s">
        <v>21</v>
      </c>
      <c r="H9" s="13" t="s">
        <v>23</v>
      </c>
      <c r="I9" s="11" t="s">
        <v>24</v>
      </c>
      <c r="J9" s="13" t="s">
        <v>26</v>
      </c>
      <c r="K9" s="15" t="s">
        <v>27</v>
      </c>
    </row>
    <row r="10" spans="1:11" s="17" customFormat="1" ht="10.199999999999999" x14ac:dyDescent="0.2">
      <c r="A10" s="19"/>
      <c r="B10" s="18"/>
      <c r="C10" s="20" t="s">
        <v>28</v>
      </c>
      <c r="D10" s="18"/>
      <c r="E10" s="18"/>
      <c r="F10" s="21"/>
      <c r="G10" s="22"/>
      <c r="H10" s="23"/>
      <c r="J10" s="23"/>
      <c r="K10" s="24"/>
    </row>
    <row r="11" spans="1:11" s="17" customFormat="1" ht="10.199999999999999" x14ac:dyDescent="0.2">
      <c r="A11" s="28"/>
      <c r="B11" s="29" t="s">
        <v>29</v>
      </c>
      <c r="C11" s="30" t="s">
        <v>30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6" x14ac:dyDescent="0.2">
      <c r="A12" s="36">
        <v>1</v>
      </c>
      <c r="B12" s="38" t="s">
        <v>31</v>
      </c>
      <c r="C12" s="39" t="s">
        <v>32</v>
      </c>
      <c r="D12" s="40" t="s">
        <v>33</v>
      </c>
      <c r="E12" s="41">
        <v>31</v>
      </c>
      <c r="F12" s="43">
        <v>0</v>
      </c>
      <c r="G12" s="44">
        <f>E12*F12</f>
        <v>0</v>
      </c>
      <c r="H12" s="45">
        <v>0</v>
      </c>
      <c r="I12" s="44">
        <f>E12*H12</f>
        <v>0</v>
      </c>
      <c r="J12" s="46">
        <v>0</v>
      </c>
      <c r="K12" s="47">
        <f>E12*J12</f>
        <v>0</v>
      </c>
    </row>
    <row r="13" spans="1:11" s="17" customFormat="1" ht="10.199999999999999" x14ac:dyDescent="0.2">
      <c r="A13" s="56"/>
      <c r="B13" s="57">
        <v>1</v>
      </c>
      <c r="C13" s="58" t="s">
        <v>30</v>
      </c>
      <c r="D13" s="59"/>
      <c r="E13" s="59"/>
      <c r="F13" s="60"/>
      <c r="G13" s="61">
        <f>SUM(G12:G12)</f>
        <v>0</v>
      </c>
      <c r="H13" s="62"/>
      <c r="I13" s="63">
        <f>SUM(I12:I12)</f>
        <v>0</v>
      </c>
      <c r="J13" s="62"/>
      <c r="K13" s="64">
        <f>SUM(K12:K12)</f>
        <v>0</v>
      </c>
    </row>
    <row r="14" spans="1:11" s="17" customFormat="1" ht="10.199999999999999" x14ac:dyDescent="0.2">
      <c r="A14" s="28"/>
      <c r="B14" s="29" t="s">
        <v>34</v>
      </c>
      <c r="C14" s="30" t="s">
        <v>35</v>
      </c>
      <c r="D14" s="27"/>
      <c r="E14" s="27"/>
      <c r="F14" s="31"/>
      <c r="G14" s="32"/>
      <c r="H14" s="33"/>
      <c r="I14" s="26"/>
      <c r="J14" s="33"/>
      <c r="K14" s="34"/>
    </row>
    <row r="15" spans="1:11" s="1" customFormat="1" ht="9.6" x14ac:dyDescent="0.2">
      <c r="A15" s="36">
        <f>A12+1</f>
        <v>2</v>
      </c>
      <c r="B15" s="38" t="s">
        <v>36</v>
      </c>
      <c r="C15" s="39" t="s">
        <v>328</v>
      </c>
      <c r="D15" s="40" t="s">
        <v>37</v>
      </c>
      <c r="E15" s="41">
        <v>1</v>
      </c>
      <c r="F15" s="43">
        <v>0</v>
      </c>
      <c r="G15" s="44">
        <f>E15*F15</f>
        <v>0</v>
      </c>
      <c r="H15" s="45">
        <v>0</v>
      </c>
      <c r="I15" s="44">
        <f>E15*H15</f>
        <v>0</v>
      </c>
      <c r="J15" s="46">
        <v>0</v>
      </c>
      <c r="K15" s="47">
        <f>E15*J15</f>
        <v>0</v>
      </c>
    </row>
    <row r="16" spans="1:11" s="1" customFormat="1" ht="9.6" x14ac:dyDescent="0.2">
      <c r="A16" s="35"/>
      <c r="B16" s="38"/>
      <c r="C16" s="39" t="s">
        <v>38</v>
      </c>
      <c r="D16" s="40"/>
      <c r="E16" s="37"/>
      <c r="F16" s="35"/>
      <c r="G16" s="42"/>
      <c r="H16" s="37"/>
      <c r="I16" s="42"/>
      <c r="J16" s="37"/>
      <c r="K16" s="65"/>
    </row>
    <row r="17" spans="1:11" s="1" customFormat="1" ht="9.6" x14ac:dyDescent="0.2">
      <c r="A17" s="36">
        <f>A15+1</f>
        <v>3</v>
      </c>
      <c r="B17" s="38" t="s">
        <v>31</v>
      </c>
      <c r="C17" s="39" t="s">
        <v>327</v>
      </c>
      <c r="D17" s="40" t="s">
        <v>37</v>
      </c>
      <c r="E17" s="41">
        <v>3</v>
      </c>
      <c r="F17" s="43">
        <v>0</v>
      </c>
      <c r="G17" s="44">
        <f>E17*F17</f>
        <v>0</v>
      </c>
      <c r="H17" s="45">
        <v>0</v>
      </c>
      <c r="I17" s="44">
        <f>E17*H17</f>
        <v>0</v>
      </c>
      <c r="J17" s="46">
        <v>0</v>
      </c>
      <c r="K17" s="47">
        <f>E17*J17</f>
        <v>0</v>
      </c>
    </row>
    <row r="18" spans="1:11" s="1" customFormat="1" ht="9.6" x14ac:dyDescent="0.2">
      <c r="A18" s="35"/>
      <c r="B18" s="38"/>
      <c r="C18" s="39" t="s">
        <v>39</v>
      </c>
      <c r="D18" s="40"/>
      <c r="E18" s="37"/>
      <c r="F18" s="35"/>
      <c r="G18" s="42"/>
      <c r="H18" s="37"/>
      <c r="I18" s="42"/>
      <c r="J18" s="37"/>
      <c r="K18" s="65"/>
    </row>
    <row r="19" spans="1:11" s="1" customFormat="1" ht="12" customHeight="1" x14ac:dyDescent="0.2">
      <c r="A19" s="35"/>
      <c r="B19" s="38"/>
      <c r="C19" s="39" t="s">
        <v>326</v>
      </c>
      <c r="D19" s="40"/>
      <c r="E19" s="37"/>
      <c r="F19" s="35"/>
      <c r="G19" s="42"/>
      <c r="H19" s="37"/>
      <c r="I19" s="42"/>
      <c r="J19" s="37"/>
      <c r="K19" s="65"/>
    </row>
    <row r="20" spans="1:11" s="1" customFormat="1" ht="9.6" x14ac:dyDescent="0.2">
      <c r="A20" s="36">
        <f>A17+1</f>
        <v>4</v>
      </c>
      <c r="B20" s="38" t="s">
        <v>31</v>
      </c>
      <c r="C20" s="39" t="s">
        <v>40</v>
      </c>
      <c r="D20" s="40" t="s">
        <v>37</v>
      </c>
      <c r="E20" s="41">
        <v>1</v>
      </c>
      <c r="F20" s="43">
        <v>0</v>
      </c>
      <c r="G20" s="44">
        <f>E20*F20</f>
        <v>0</v>
      </c>
      <c r="H20" s="45">
        <v>0</v>
      </c>
      <c r="I20" s="44">
        <f>E20*H20</f>
        <v>0</v>
      </c>
      <c r="J20" s="46">
        <v>0</v>
      </c>
      <c r="K20" s="47">
        <f>E20*J20</f>
        <v>0</v>
      </c>
    </row>
    <row r="21" spans="1:11" s="17" customFormat="1" ht="10.199999999999999" x14ac:dyDescent="0.2">
      <c r="A21" s="56"/>
      <c r="B21" s="57">
        <v>2</v>
      </c>
      <c r="C21" s="58" t="s">
        <v>35</v>
      </c>
      <c r="D21" s="59"/>
      <c r="E21" s="59"/>
      <c r="F21" s="60"/>
      <c r="G21" s="61">
        <f>SUM(G15:G20)</f>
        <v>0</v>
      </c>
      <c r="H21" s="62"/>
      <c r="I21" s="63">
        <f>SUM(I15:I20)</f>
        <v>0</v>
      </c>
      <c r="J21" s="62"/>
      <c r="K21" s="64">
        <f>SUM(K15:K20)</f>
        <v>0</v>
      </c>
    </row>
    <row r="22" spans="1:11" s="17" customFormat="1" ht="10.199999999999999" x14ac:dyDescent="0.2">
      <c r="A22" s="28"/>
      <c r="B22" s="29" t="s">
        <v>41</v>
      </c>
      <c r="C22" s="30" t="s">
        <v>42</v>
      </c>
      <c r="D22" s="27"/>
      <c r="E22" s="27"/>
      <c r="F22" s="31"/>
      <c r="G22" s="32"/>
      <c r="H22" s="33"/>
      <c r="I22" s="26"/>
      <c r="J22" s="33"/>
      <c r="K22" s="34"/>
    </row>
    <row r="23" spans="1:11" s="1" customFormat="1" ht="9.6" x14ac:dyDescent="0.2">
      <c r="A23" s="36">
        <f>A20+1</f>
        <v>5</v>
      </c>
      <c r="B23" s="38" t="s">
        <v>31</v>
      </c>
      <c r="C23" s="39" t="s">
        <v>43</v>
      </c>
      <c r="D23" s="40" t="s">
        <v>37</v>
      </c>
      <c r="E23" s="41">
        <v>33</v>
      </c>
      <c r="F23" s="43">
        <v>0</v>
      </c>
      <c r="G23" s="44">
        <f t="shared" ref="G23:G41" si="0">E23*F23</f>
        <v>0</v>
      </c>
      <c r="H23" s="45">
        <v>0</v>
      </c>
      <c r="I23" s="44">
        <f t="shared" ref="I23:I41" si="1">E23*H23</f>
        <v>0</v>
      </c>
      <c r="J23" s="46">
        <v>0</v>
      </c>
      <c r="K23" s="47">
        <f t="shared" ref="K23:K41" si="2">E23*J23</f>
        <v>0</v>
      </c>
    </row>
    <row r="24" spans="1:11" s="1" customFormat="1" ht="9.6" x14ac:dyDescent="0.2">
      <c r="A24" s="36">
        <f t="shared" ref="A24:A41" si="3">A23+1</f>
        <v>6</v>
      </c>
      <c r="B24" s="38" t="s">
        <v>44</v>
      </c>
      <c r="C24" s="39" t="s">
        <v>45</v>
      </c>
      <c r="D24" s="40" t="s">
        <v>37</v>
      </c>
      <c r="E24" s="41">
        <v>33</v>
      </c>
      <c r="F24" s="43">
        <v>0</v>
      </c>
      <c r="G24" s="44">
        <f t="shared" si="0"/>
        <v>0</v>
      </c>
      <c r="H24" s="45">
        <v>0</v>
      </c>
      <c r="I24" s="44">
        <f t="shared" si="1"/>
        <v>0</v>
      </c>
      <c r="J24" s="46">
        <v>0</v>
      </c>
      <c r="K24" s="47">
        <f t="shared" si="2"/>
        <v>0</v>
      </c>
    </row>
    <row r="25" spans="1:11" s="1" customFormat="1" ht="9.6" x14ac:dyDescent="0.2">
      <c r="A25" s="36">
        <f t="shared" si="3"/>
        <v>7</v>
      </c>
      <c r="B25" s="38" t="s">
        <v>31</v>
      </c>
      <c r="C25" s="39" t="s">
        <v>283</v>
      </c>
      <c r="D25" s="40" t="s">
        <v>37</v>
      </c>
      <c r="E25" s="41">
        <v>33</v>
      </c>
      <c r="F25" s="43">
        <v>0</v>
      </c>
      <c r="G25" s="44">
        <f t="shared" si="0"/>
        <v>0</v>
      </c>
      <c r="H25" s="45">
        <v>0</v>
      </c>
      <c r="I25" s="44">
        <f t="shared" si="1"/>
        <v>0</v>
      </c>
      <c r="J25" s="46">
        <v>0</v>
      </c>
      <c r="K25" s="47">
        <f t="shared" si="2"/>
        <v>0</v>
      </c>
    </row>
    <row r="26" spans="1:11" s="1" customFormat="1" ht="9.6" x14ac:dyDescent="0.2">
      <c r="A26" s="36">
        <f t="shared" si="3"/>
        <v>8</v>
      </c>
      <c r="B26" s="38" t="s">
        <v>31</v>
      </c>
      <c r="C26" s="39" t="s">
        <v>104</v>
      </c>
      <c r="D26" s="40" t="s">
        <v>37</v>
      </c>
      <c r="E26" s="41">
        <v>33</v>
      </c>
      <c r="F26" s="43">
        <v>0</v>
      </c>
      <c r="G26" s="44">
        <f t="shared" si="0"/>
        <v>0</v>
      </c>
      <c r="H26" s="45">
        <v>0</v>
      </c>
      <c r="I26" s="44">
        <f t="shared" si="1"/>
        <v>0</v>
      </c>
      <c r="J26" s="46">
        <v>0</v>
      </c>
      <c r="K26" s="47">
        <f t="shared" si="2"/>
        <v>0</v>
      </c>
    </row>
    <row r="27" spans="1:11" s="1" customFormat="1" ht="9.6" x14ac:dyDescent="0.2">
      <c r="A27" s="36">
        <f t="shared" si="3"/>
        <v>9</v>
      </c>
      <c r="B27" s="38" t="s">
        <v>47</v>
      </c>
      <c r="C27" s="39" t="s">
        <v>48</v>
      </c>
      <c r="D27" s="40" t="s">
        <v>37</v>
      </c>
      <c r="E27" s="41">
        <v>33</v>
      </c>
      <c r="F27" s="43">
        <v>0</v>
      </c>
      <c r="G27" s="44">
        <f t="shared" si="0"/>
        <v>0</v>
      </c>
      <c r="H27" s="45">
        <v>0</v>
      </c>
      <c r="I27" s="44">
        <f t="shared" si="1"/>
        <v>0</v>
      </c>
      <c r="J27" s="46">
        <v>8.1000000000000004E-5</v>
      </c>
      <c r="K27" s="47">
        <f t="shared" si="2"/>
        <v>2.673E-3</v>
      </c>
    </row>
    <row r="28" spans="1:11" s="1" customFormat="1" ht="9.6" x14ac:dyDescent="0.2">
      <c r="A28" s="36">
        <f t="shared" si="3"/>
        <v>10</v>
      </c>
      <c r="B28" s="38" t="s">
        <v>49</v>
      </c>
      <c r="C28" s="39" t="s">
        <v>50</v>
      </c>
      <c r="D28" s="40" t="s">
        <v>37</v>
      </c>
      <c r="E28" s="41">
        <v>33</v>
      </c>
      <c r="F28" s="43">
        <v>0</v>
      </c>
      <c r="G28" s="44">
        <f t="shared" si="0"/>
        <v>0</v>
      </c>
      <c r="H28" s="45">
        <v>0</v>
      </c>
      <c r="I28" s="44">
        <f t="shared" si="1"/>
        <v>0</v>
      </c>
      <c r="J28" s="46">
        <v>0</v>
      </c>
      <c r="K28" s="47">
        <f t="shared" si="2"/>
        <v>0</v>
      </c>
    </row>
    <row r="29" spans="1:11" s="1" customFormat="1" ht="9.6" x14ac:dyDescent="0.2">
      <c r="A29" s="36">
        <f t="shared" si="3"/>
        <v>11</v>
      </c>
      <c r="B29" s="38" t="s">
        <v>51</v>
      </c>
      <c r="C29" s="39" t="s">
        <v>52</v>
      </c>
      <c r="D29" s="40" t="s">
        <v>37</v>
      </c>
      <c r="E29" s="41">
        <v>33</v>
      </c>
      <c r="F29" s="43">
        <v>0</v>
      </c>
      <c r="G29" s="44">
        <f t="shared" si="0"/>
        <v>0</v>
      </c>
      <c r="H29" s="45">
        <v>0</v>
      </c>
      <c r="I29" s="44">
        <f t="shared" si="1"/>
        <v>0</v>
      </c>
      <c r="J29" s="46">
        <v>2.8200000000000002E-4</v>
      </c>
      <c r="K29" s="47">
        <f t="shared" si="2"/>
        <v>9.306E-3</v>
      </c>
    </row>
    <row r="30" spans="1:11" s="1" customFormat="1" ht="9.6" x14ac:dyDescent="0.2">
      <c r="A30" s="36">
        <f t="shared" si="3"/>
        <v>12</v>
      </c>
      <c r="B30" s="38" t="s">
        <v>53</v>
      </c>
      <c r="C30" s="39" t="s">
        <v>54</v>
      </c>
      <c r="D30" s="40" t="s">
        <v>37</v>
      </c>
      <c r="E30" s="41">
        <v>99</v>
      </c>
      <c r="F30" s="43">
        <v>0</v>
      </c>
      <c r="G30" s="44">
        <f t="shared" si="0"/>
        <v>0</v>
      </c>
      <c r="H30" s="45">
        <v>0</v>
      </c>
      <c r="I30" s="44">
        <f t="shared" si="1"/>
        <v>0</v>
      </c>
      <c r="J30" s="46">
        <v>5.4999999999999997E-3</v>
      </c>
      <c r="K30" s="47">
        <f t="shared" si="2"/>
        <v>0.54449999999999998</v>
      </c>
    </row>
    <row r="31" spans="1:11" s="1" customFormat="1" ht="9.6" x14ac:dyDescent="0.2">
      <c r="A31" s="36">
        <f t="shared" si="3"/>
        <v>13</v>
      </c>
      <c r="B31" s="38" t="s">
        <v>31</v>
      </c>
      <c r="C31" s="39" t="s">
        <v>55</v>
      </c>
      <c r="D31" s="40" t="s">
        <v>37</v>
      </c>
      <c r="E31" s="41">
        <v>33</v>
      </c>
      <c r="F31" s="43">
        <v>0</v>
      </c>
      <c r="G31" s="44">
        <f t="shared" si="0"/>
        <v>0</v>
      </c>
      <c r="H31" s="45">
        <v>0</v>
      </c>
      <c r="I31" s="44">
        <f t="shared" si="1"/>
        <v>0</v>
      </c>
      <c r="J31" s="46">
        <v>0</v>
      </c>
      <c r="K31" s="47">
        <f t="shared" si="2"/>
        <v>0</v>
      </c>
    </row>
    <row r="32" spans="1:11" s="1" customFormat="1" ht="11.25" customHeight="1" x14ac:dyDescent="0.2">
      <c r="A32" s="36">
        <f t="shared" si="3"/>
        <v>14</v>
      </c>
      <c r="B32" s="38" t="s">
        <v>31</v>
      </c>
      <c r="C32" s="39" t="s">
        <v>56</v>
      </c>
      <c r="D32" s="40" t="s">
        <v>37</v>
      </c>
      <c r="E32" s="41">
        <v>33</v>
      </c>
      <c r="F32" s="43">
        <v>0</v>
      </c>
      <c r="G32" s="44">
        <f t="shared" si="0"/>
        <v>0</v>
      </c>
      <c r="H32" s="45">
        <v>0</v>
      </c>
      <c r="I32" s="44">
        <f t="shared" si="1"/>
        <v>0</v>
      </c>
      <c r="J32" s="46">
        <v>0</v>
      </c>
      <c r="K32" s="47">
        <f t="shared" si="2"/>
        <v>0</v>
      </c>
    </row>
    <row r="33" spans="1:11" s="1" customFormat="1" ht="9.6" x14ac:dyDescent="0.2">
      <c r="A33" s="36">
        <f t="shared" si="3"/>
        <v>15</v>
      </c>
      <c r="B33" s="38" t="s">
        <v>57</v>
      </c>
      <c r="C33" s="39" t="s">
        <v>294</v>
      </c>
      <c r="D33" s="40" t="s">
        <v>37</v>
      </c>
      <c r="E33" s="41">
        <v>33</v>
      </c>
      <c r="F33" s="43">
        <v>0</v>
      </c>
      <c r="G33" s="44">
        <f t="shared" si="0"/>
        <v>0</v>
      </c>
      <c r="H33" s="45">
        <v>0</v>
      </c>
      <c r="I33" s="44">
        <f t="shared" si="1"/>
        <v>0</v>
      </c>
      <c r="J33" s="46">
        <v>3.4000000000000002E-4</v>
      </c>
      <c r="K33" s="47">
        <f t="shared" si="2"/>
        <v>1.1220000000000001E-2</v>
      </c>
    </row>
    <row r="34" spans="1:11" s="1" customFormat="1" ht="9.6" x14ac:dyDescent="0.2">
      <c r="A34" s="36">
        <f t="shared" si="3"/>
        <v>16</v>
      </c>
      <c r="B34" s="38" t="s">
        <v>31</v>
      </c>
      <c r="C34" s="39" t="s">
        <v>58</v>
      </c>
      <c r="D34" s="40" t="s">
        <v>59</v>
      </c>
      <c r="E34" s="45">
        <v>13.2</v>
      </c>
      <c r="F34" s="43">
        <v>0</v>
      </c>
      <c r="G34" s="44">
        <f t="shared" si="0"/>
        <v>0</v>
      </c>
      <c r="H34" s="45">
        <v>0</v>
      </c>
      <c r="I34" s="44">
        <f t="shared" si="1"/>
        <v>0</v>
      </c>
      <c r="J34" s="46">
        <v>0</v>
      </c>
      <c r="K34" s="47">
        <f t="shared" si="2"/>
        <v>0</v>
      </c>
    </row>
    <row r="35" spans="1:11" s="1" customFormat="1" ht="9.6" x14ac:dyDescent="0.2">
      <c r="A35" s="36">
        <f t="shared" si="3"/>
        <v>17</v>
      </c>
      <c r="B35" s="38" t="s">
        <v>60</v>
      </c>
      <c r="C35" s="39" t="s">
        <v>61</v>
      </c>
      <c r="D35" s="40" t="s">
        <v>37</v>
      </c>
      <c r="E35" s="41">
        <v>33</v>
      </c>
      <c r="F35" s="43">
        <v>0</v>
      </c>
      <c r="G35" s="44">
        <f t="shared" si="0"/>
        <v>0</v>
      </c>
      <c r="H35" s="45">
        <v>0</v>
      </c>
      <c r="I35" s="44">
        <f t="shared" si="1"/>
        <v>0</v>
      </c>
      <c r="J35" s="46">
        <v>2.2599999999999999E-4</v>
      </c>
      <c r="K35" s="47">
        <f t="shared" si="2"/>
        <v>7.4579999999999994E-3</v>
      </c>
    </row>
    <row r="36" spans="1:11" s="1" customFormat="1" ht="9.6" x14ac:dyDescent="0.2">
      <c r="A36" s="36">
        <f t="shared" si="3"/>
        <v>18</v>
      </c>
      <c r="B36" s="38" t="s">
        <v>31</v>
      </c>
      <c r="C36" s="39" t="s">
        <v>62</v>
      </c>
      <c r="D36" s="40" t="s">
        <v>59</v>
      </c>
      <c r="E36" s="45">
        <v>52.8</v>
      </c>
      <c r="F36" s="43">
        <v>0</v>
      </c>
      <c r="G36" s="44">
        <f t="shared" si="0"/>
        <v>0</v>
      </c>
      <c r="H36" s="45">
        <v>0</v>
      </c>
      <c r="I36" s="44">
        <f t="shared" si="1"/>
        <v>0</v>
      </c>
      <c r="J36" s="46">
        <v>0</v>
      </c>
      <c r="K36" s="47">
        <f t="shared" si="2"/>
        <v>0</v>
      </c>
    </row>
    <row r="37" spans="1:11" s="1" customFormat="1" ht="9.6" x14ac:dyDescent="0.2">
      <c r="A37" s="36">
        <f t="shared" si="3"/>
        <v>19</v>
      </c>
      <c r="B37" s="38" t="s">
        <v>63</v>
      </c>
      <c r="C37" s="39" t="s">
        <v>64</v>
      </c>
      <c r="D37" s="40" t="s">
        <v>65</v>
      </c>
      <c r="E37" s="41">
        <v>33</v>
      </c>
      <c r="F37" s="43">
        <v>0</v>
      </c>
      <c r="G37" s="44">
        <f t="shared" si="0"/>
        <v>0</v>
      </c>
      <c r="H37" s="45">
        <v>0</v>
      </c>
      <c r="I37" s="44">
        <f t="shared" si="1"/>
        <v>0</v>
      </c>
      <c r="J37" s="46">
        <v>0</v>
      </c>
      <c r="K37" s="47">
        <f t="shared" si="2"/>
        <v>0</v>
      </c>
    </row>
    <row r="38" spans="1:11" s="1" customFormat="1" ht="9.6" x14ac:dyDescent="0.2">
      <c r="A38" s="36">
        <f t="shared" si="3"/>
        <v>20</v>
      </c>
      <c r="B38" s="38" t="s">
        <v>66</v>
      </c>
      <c r="C38" s="39" t="s">
        <v>67</v>
      </c>
      <c r="D38" s="40" t="s">
        <v>68</v>
      </c>
      <c r="E38" s="45">
        <v>3.3</v>
      </c>
      <c r="F38" s="43">
        <v>0</v>
      </c>
      <c r="G38" s="44">
        <f t="shared" si="0"/>
        <v>0</v>
      </c>
      <c r="H38" s="45">
        <v>0</v>
      </c>
      <c r="I38" s="44">
        <f t="shared" si="1"/>
        <v>0</v>
      </c>
      <c r="J38" s="46">
        <v>0.3</v>
      </c>
      <c r="K38" s="47">
        <f t="shared" si="2"/>
        <v>0.98999999999999988</v>
      </c>
    </row>
    <row r="39" spans="1:11" s="1" customFormat="1" ht="9.6" x14ac:dyDescent="0.2">
      <c r="A39" s="36">
        <f t="shared" si="3"/>
        <v>21</v>
      </c>
      <c r="B39" s="38" t="s">
        <v>69</v>
      </c>
      <c r="C39" s="39" t="s">
        <v>70</v>
      </c>
      <c r="D39" s="40" t="s">
        <v>68</v>
      </c>
      <c r="E39" s="66">
        <v>1.65</v>
      </c>
      <c r="F39" s="43">
        <v>0</v>
      </c>
      <c r="G39" s="44">
        <f t="shared" si="0"/>
        <v>0</v>
      </c>
      <c r="H39" s="45">
        <v>0</v>
      </c>
      <c r="I39" s="44">
        <f t="shared" si="1"/>
        <v>0</v>
      </c>
      <c r="J39" s="46">
        <v>0</v>
      </c>
      <c r="K39" s="47">
        <f t="shared" si="2"/>
        <v>0</v>
      </c>
    </row>
    <row r="40" spans="1:11" s="1" customFormat="1" ht="9.6" x14ac:dyDescent="0.2">
      <c r="A40" s="36">
        <f t="shared" si="3"/>
        <v>22</v>
      </c>
      <c r="B40" s="38" t="s">
        <v>71</v>
      </c>
      <c r="C40" s="39" t="s">
        <v>72</v>
      </c>
      <c r="D40" s="40" t="s">
        <v>68</v>
      </c>
      <c r="E40" s="66">
        <v>1.65</v>
      </c>
      <c r="F40" s="43">
        <v>0</v>
      </c>
      <c r="G40" s="44">
        <f t="shared" si="0"/>
        <v>0</v>
      </c>
      <c r="H40" s="45">
        <v>0</v>
      </c>
      <c r="I40" s="44">
        <f t="shared" si="1"/>
        <v>0</v>
      </c>
      <c r="J40" s="46">
        <v>1</v>
      </c>
      <c r="K40" s="47">
        <f t="shared" si="2"/>
        <v>1.65</v>
      </c>
    </row>
    <row r="41" spans="1:11" s="1" customFormat="1" ht="9.6" x14ac:dyDescent="0.2">
      <c r="A41" s="36">
        <f t="shared" si="3"/>
        <v>23</v>
      </c>
      <c r="B41" s="38" t="s">
        <v>31</v>
      </c>
      <c r="C41" s="39" t="s">
        <v>73</v>
      </c>
      <c r="D41" s="40" t="s">
        <v>37</v>
      </c>
      <c r="E41" s="41">
        <v>33</v>
      </c>
      <c r="F41" s="43">
        <v>0</v>
      </c>
      <c r="G41" s="44">
        <f t="shared" si="0"/>
        <v>0</v>
      </c>
      <c r="H41" s="45">
        <v>0</v>
      </c>
      <c r="I41" s="44">
        <f t="shared" si="1"/>
        <v>0</v>
      </c>
      <c r="J41" s="46">
        <v>0</v>
      </c>
      <c r="K41" s="47">
        <f t="shared" si="2"/>
        <v>0</v>
      </c>
    </row>
    <row r="42" spans="1:11" s="1" customFormat="1" ht="9.6" x14ac:dyDescent="0.2">
      <c r="A42" s="35"/>
      <c r="B42" s="38"/>
      <c r="C42" s="39"/>
      <c r="D42" s="40"/>
      <c r="E42" s="37"/>
      <c r="F42" s="35"/>
      <c r="G42" s="42"/>
      <c r="H42" s="37"/>
      <c r="I42" s="42"/>
      <c r="J42" s="37"/>
      <c r="K42" s="65"/>
    </row>
    <row r="43" spans="1:11" s="1" customFormat="1" ht="9.6" x14ac:dyDescent="0.2">
      <c r="A43" s="35"/>
      <c r="B43" s="38"/>
      <c r="C43" s="39" t="s">
        <v>74</v>
      </c>
      <c r="D43" s="40"/>
      <c r="E43" s="37"/>
      <c r="F43" s="35"/>
      <c r="G43" s="42"/>
      <c r="H43" s="37"/>
      <c r="I43" s="42"/>
      <c r="J43" s="37"/>
      <c r="K43" s="65"/>
    </row>
    <row r="44" spans="1:11" s="1" customFormat="1" ht="9.6" x14ac:dyDescent="0.2">
      <c r="A44" s="36">
        <f>A41+1</f>
        <v>24</v>
      </c>
      <c r="B44" s="38" t="s">
        <v>31</v>
      </c>
      <c r="C44" s="39" t="s">
        <v>75</v>
      </c>
      <c r="D44" s="40" t="s">
        <v>37</v>
      </c>
      <c r="E44" s="41">
        <v>10</v>
      </c>
      <c r="F44" s="43">
        <v>0</v>
      </c>
      <c r="G44" s="44">
        <f>E44*F44</f>
        <v>0</v>
      </c>
      <c r="H44" s="45">
        <v>0</v>
      </c>
      <c r="I44" s="44">
        <f>E44*H44</f>
        <v>0</v>
      </c>
      <c r="J44" s="46">
        <v>0.04</v>
      </c>
      <c r="K44" s="47">
        <f>E44*J44</f>
        <v>0.4</v>
      </c>
    </row>
    <row r="45" spans="1:11" s="1" customFormat="1" ht="9.6" x14ac:dyDescent="0.2">
      <c r="A45" s="36">
        <f>A44+1</f>
        <v>25</v>
      </c>
      <c r="B45" s="38" t="s">
        <v>31</v>
      </c>
      <c r="C45" s="39" t="s">
        <v>76</v>
      </c>
      <c r="D45" s="40" t="s">
        <v>37</v>
      </c>
      <c r="E45" s="41">
        <v>8</v>
      </c>
      <c r="F45" s="43">
        <v>0</v>
      </c>
      <c r="G45" s="44">
        <f>E45*F45</f>
        <v>0</v>
      </c>
      <c r="H45" s="45">
        <v>0</v>
      </c>
      <c r="I45" s="44">
        <f>E45*H45</f>
        <v>0</v>
      </c>
      <c r="J45" s="46">
        <v>0.04</v>
      </c>
      <c r="K45" s="47">
        <f>E45*J45</f>
        <v>0.32</v>
      </c>
    </row>
    <row r="46" spans="1:11" s="1" customFormat="1" ht="9.6" x14ac:dyDescent="0.2">
      <c r="A46" s="36">
        <f>A45+1</f>
        <v>26</v>
      </c>
      <c r="B46" s="38" t="s">
        <v>31</v>
      </c>
      <c r="C46" s="39" t="s">
        <v>77</v>
      </c>
      <c r="D46" s="40" t="s">
        <v>37</v>
      </c>
      <c r="E46" s="41">
        <v>15</v>
      </c>
      <c r="F46" s="43">
        <v>0</v>
      </c>
      <c r="G46" s="44">
        <f>E46*F46</f>
        <v>0</v>
      </c>
      <c r="H46" s="45">
        <v>0</v>
      </c>
      <c r="I46" s="44">
        <f>E46*H46</f>
        <v>0</v>
      </c>
      <c r="J46" s="46">
        <v>0.04</v>
      </c>
      <c r="K46" s="47">
        <f>E46*J46</f>
        <v>0.6</v>
      </c>
    </row>
    <row r="47" spans="1:11" s="1" customFormat="1" ht="9.6" x14ac:dyDescent="0.2">
      <c r="A47" s="35"/>
      <c r="B47" s="38"/>
      <c r="C47" s="39"/>
      <c r="D47" s="40"/>
      <c r="E47" s="37"/>
      <c r="F47" s="35"/>
      <c r="G47" s="42"/>
      <c r="H47" s="37"/>
      <c r="I47" s="42"/>
      <c r="J47" s="37"/>
      <c r="K47" s="65"/>
    </row>
    <row r="48" spans="1:11" s="1" customFormat="1" ht="9.6" x14ac:dyDescent="0.2">
      <c r="A48" s="36">
        <f>A46+1</f>
        <v>27</v>
      </c>
      <c r="B48" s="38" t="s">
        <v>78</v>
      </c>
      <c r="C48" s="39" t="s">
        <v>79</v>
      </c>
      <c r="D48" s="40" t="s">
        <v>80</v>
      </c>
      <c r="E48" s="45">
        <v>4.5</v>
      </c>
      <c r="F48" s="43">
        <v>0</v>
      </c>
      <c r="G48" s="44">
        <f>E48*F48</f>
        <v>0</v>
      </c>
      <c r="H48" s="45">
        <v>0</v>
      </c>
      <c r="I48" s="44">
        <f>E48*H48</f>
        <v>0</v>
      </c>
      <c r="J48" s="46">
        <v>0</v>
      </c>
      <c r="K48" s="47">
        <f>E48*J48</f>
        <v>0</v>
      </c>
    </row>
    <row r="49" spans="1:11" s="17" customFormat="1" ht="10.199999999999999" x14ac:dyDescent="0.2">
      <c r="A49" s="56"/>
      <c r="B49" s="57">
        <v>3</v>
      </c>
      <c r="C49" s="58" t="s">
        <v>42</v>
      </c>
      <c r="D49" s="59"/>
      <c r="E49" s="59"/>
      <c r="F49" s="60"/>
      <c r="G49" s="61">
        <f>SUM(G23:G48)</f>
        <v>0</v>
      </c>
      <c r="H49" s="62"/>
      <c r="I49" s="63">
        <f>SUM(I23:I48)</f>
        <v>0</v>
      </c>
      <c r="J49" s="62"/>
      <c r="K49" s="64">
        <f>SUM(K23:K48)</f>
        <v>4.535156999999999</v>
      </c>
    </row>
    <row r="50" spans="1:11" s="17" customFormat="1" ht="10.199999999999999" x14ac:dyDescent="0.2">
      <c r="A50" s="28"/>
      <c r="B50" s="29" t="s">
        <v>81</v>
      </c>
      <c r="C50" s="30" t="s">
        <v>82</v>
      </c>
      <c r="D50" s="27"/>
      <c r="E50" s="27"/>
      <c r="F50" s="31"/>
      <c r="G50" s="32"/>
      <c r="H50" s="33"/>
      <c r="I50" s="26"/>
      <c r="J50" s="33"/>
      <c r="K50" s="34"/>
    </row>
    <row r="51" spans="1:11" s="1" customFormat="1" ht="9.6" x14ac:dyDescent="0.2">
      <c r="A51" s="36">
        <f>A48+1</f>
        <v>28</v>
      </c>
      <c r="B51" s="38" t="s">
        <v>31</v>
      </c>
      <c r="C51" s="39" t="s">
        <v>43</v>
      </c>
      <c r="D51" s="40" t="s">
        <v>37</v>
      </c>
      <c r="E51" s="41">
        <v>216</v>
      </c>
      <c r="F51" s="43">
        <v>0</v>
      </c>
      <c r="G51" s="44">
        <f t="shared" ref="G51:G63" si="4">E51*F51</f>
        <v>0</v>
      </c>
      <c r="H51" s="45">
        <v>0</v>
      </c>
      <c r="I51" s="44">
        <f t="shared" ref="I51:I63" si="5">E51*H51</f>
        <v>0</v>
      </c>
      <c r="J51" s="46">
        <v>0</v>
      </c>
      <c r="K51" s="47">
        <f t="shared" ref="K51:K63" si="6">E51*J51</f>
        <v>0</v>
      </c>
    </row>
    <row r="52" spans="1:11" s="1" customFormat="1" ht="9.6" x14ac:dyDescent="0.2">
      <c r="A52" s="36">
        <f t="shared" ref="A52:A63" si="7">A51+1</f>
        <v>29</v>
      </c>
      <c r="B52" s="38" t="s">
        <v>83</v>
      </c>
      <c r="C52" s="39" t="s">
        <v>84</v>
      </c>
      <c r="D52" s="40" t="s">
        <v>37</v>
      </c>
      <c r="E52" s="41">
        <v>216</v>
      </c>
      <c r="F52" s="43">
        <v>0</v>
      </c>
      <c r="G52" s="44">
        <f t="shared" si="4"/>
        <v>0</v>
      </c>
      <c r="H52" s="45">
        <v>0</v>
      </c>
      <c r="I52" s="44">
        <f t="shared" si="5"/>
        <v>0</v>
      </c>
      <c r="J52" s="46">
        <v>0</v>
      </c>
      <c r="K52" s="47">
        <f t="shared" si="6"/>
        <v>0</v>
      </c>
    </row>
    <row r="53" spans="1:11" s="1" customFormat="1" ht="9.6" x14ac:dyDescent="0.2">
      <c r="A53" s="36">
        <f t="shared" si="7"/>
        <v>30</v>
      </c>
      <c r="B53" s="38" t="s">
        <v>31</v>
      </c>
      <c r="C53" s="39" t="s">
        <v>295</v>
      </c>
      <c r="D53" s="40" t="s">
        <v>37</v>
      </c>
      <c r="E53" s="41">
        <v>216</v>
      </c>
      <c r="F53" s="43">
        <v>0</v>
      </c>
      <c r="G53" s="44">
        <f t="shared" si="4"/>
        <v>0</v>
      </c>
      <c r="H53" s="45">
        <v>0</v>
      </c>
      <c r="I53" s="44">
        <f t="shared" si="5"/>
        <v>0</v>
      </c>
      <c r="J53" s="46">
        <v>0</v>
      </c>
      <c r="K53" s="47">
        <f t="shared" si="6"/>
        <v>0</v>
      </c>
    </row>
    <row r="54" spans="1:11" s="1" customFormat="1" ht="9.6" x14ac:dyDescent="0.2">
      <c r="A54" s="36">
        <f t="shared" si="7"/>
        <v>31</v>
      </c>
      <c r="B54" s="38" t="s">
        <v>31</v>
      </c>
      <c r="C54" s="39" t="s">
        <v>46</v>
      </c>
      <c r="D54" s="40" t="s">
        <v>37</v>
      </c>
      <c r="E54" s="41">
        <v>216</v>
      </c>
      <c r="F54" s="43">
        <v>0</v>
      </c>
      <c r="G54" s="44">
        <f t="shared" si="4"/>
        <v>0</v>
      </c>
      <c r="H54" s="45">
        <v>0</v>
      </c>
      <c r="I54" s="44">
        <f t="shared" si="5"/>
        <v>0</v>
      </c>
      <c r="J54" s="46">
        <v>0</v>
      </c>
      <c r="K54" s="47">
        <f t="shared" si="6"/>
        <v>0</v>
      </c>
    </row>
    <row r="55" spans="1:11" s="1" customFormat="1" ht="9.6" x14ac:dyDescent="0.2">
      <c r="A55" s="36">
        <f t="shared" si="7"/>
        <v>32</v>
      </c>
      <c r="B55" s="38" t="s">
        <v>47</v>
      </c>
      <c r="C55" s="39" t="s">
        <v>48</v>
      </c>
      <c r="D55" s="40" t="s">
        <v>37</v>
      </c>
      <c r="E55" s="41">
        <v>216</v>
      </c>
      <c r="F55" s="43">
        <v>0</v>
      </c>
      <c r="G55" s="44">
        <f t="shared" si="4"/>
        <v>0</v>
      </c>
      <c r="H55" s="45">
        <v>0</v>
      </c>
      <c r="I55" s="44">
        <f t="shared" si="5"/>
        <v>0</v>
      </c>
      <c r="J55" s="46">
        <v>8.1000000000000004E-5</v>
      </c>
      <c r="K55" s="47">
        <f t="shared" si="6"/>
        <v>1.7496000000000001E-2</v>
      </c>
    </row>
    <row r="56" spans="1:11" s="1" customFormat="1" ht="9.6" x14ac:dyDescent="0.2">
      <c r="A56" s="36">
        <f t="shared" si="7"/>
        <v>33</v>
      </c>
      <c r="B56" s="38" t="s">
        <v>86</v>
      </c>
      <c r="C56" s="39" t="s">
        <v>87</v>
      </c>
      <c r="D56" s="40" t="s">
        <v>37</v>
      </c>
      <c r="E56" s="41">
        <v>216</v>
      </c>
      <c r="F56" s="43">
        <v>0</v>
      </c>
      <c r="G56" s="44">
        <f t="shared" si="4"/>
        <v>0</v>
      </c>
      <c r="H56" s="45">
        <v>0</v>
      </c>
      <c r="I56" s="44">
        <f t="shared" si="5"/>
        <v>0</v>
      </c>
      <c r="J56" s="46">
        <v>0</v>
      </c>
      <c r="K56" s="47">
        <f t="shared" si="6"/>
        <v>0</v>
      </c>
    </row>
    <row r="57" spans="1:11" s="1" customFormat="1" ht="9.6" x14ac:dyDescent="0.2">
      <c r="A57" s="36">
        <f t="shared" si="7"/>
        <v>34</v>
      </c>
      <c r="B57" s="38" t="s">
        <v>51</v>
      </c>
      <c r="C57" s="39" t="s">
        <v>88</v>
      </c>
      <c r="D57" s="40" t="s">
        <v>37</v>
      </c>
      <c r="E57" s="41">
        <v>216</v>
      </c>
      <c r="F57" s="43">
        <v>0</v>
      </c>
      <c r="G57" s="44">
        <f t="shared" si="4"/>
        <v>0</v>
      </c>
      <c r="H57" s="45">
        <v>0</v>
      </c>
      <c r="I57" s="44">
        <f t="shared" si="5"/>
        <v>0</v>
      </c>
      <c r="J57" s="46">
        <v>2.8200000000000002E-4</v>
      </c>
      <c r="K57" s="47">
        <f t="shared" si="6"/>
        <v>6.0912000000000008E-2</v>
      </c>
    </row>
    <row r="58" spans="1:11" s="1" customFormat="1" ht="9.6" x14ac:dyDescent="0.2">
      <c r="A58" s="36">
        <f t="shared" si="7"/>
        <v>35</v>
      </c>
      <c r="B58" s="38" t="s">
        <v>89</v>
      </c>
      <c r="C58" s="39" t="s">
        <v>90</v>
      </c>
      <c r="D58" s="40" t="s">
        <v>37</v>
      </c>
      <c r="E58" s="41">
        <v>216</v>
      </c>
      <c r="F58" s="43">
        <v>0</v>
      </c>
      <c r="G58" s="44">
        <f t="shared" si="4"/>
        <v>0</v>
      </c>
      <c r="H58" s="45">
        <v>0</v>
      </c>
      <c r="I58" s="44">
        <f t="shared" si="5"/>
        <v>0</v>
      </c>
      <c r="J58" s="46">
        <v>4.4999999999999997E-3</v>
      </c>
      <c r="K58" s="47">
        <f t="shared" si="6"/>
        <v>0.97199999999999998</v>
      </c>
    </row>
    <row r="59" spans="1:11" s="1" customFormat="1" ht="9.6" x14ac:dyDescent="0.2">
      <c r="A59" s="36">
        <f t="shared" si="7"/>
        <v>36</v>
      </c>
      <c r="B59" s="38" t="s">
        <v>31</v>
      </c>
      <c r="C59" s="39" t="s">
        <v>91</v>
      </c>
      <c r="D59" s="40" t="s">
        <v>37</v>
      </c>
      <c r="E59" s="41">
        <v>216</v>
      </c>
      <c r="F59" s="43">
        <v>0</v>
      </c>
      <c r="G59" s="44">
        <f t="shared" si="4"/>
        <v>0</v>
      </c>
      <c r="H59" s="45">
        <v>0</v>
      </c>
      <c r="I59" s="44">
        <f t="shared" si="5"/>
        <v>0</v>
      </c>
      <c r="J59" s="46">
        <v>0</v>
      </c>
      <c r="K59" s="47">
        <f t="shared" si="6"/>
        <v>0</v>
      </c>
    </row>
    <row r="60" spans="1:11" s="1" customFormat="1" ht="9.6" x14ac:dyDescent="0.2">
      <c r="A60" s="36">
        <f t="shared" si="7"/>
        <v>37</v>
      </c>
      <c r="B60" s="38" t="s">
        <v>57</v>
      </c>
      <c r="C60" s="39" t="s">
        <v>294</v>
      </c>
      <c r="D60" s="40" t="s">
        <v>37</v>
      </c>
      <c r="E60" s="41">
        <v>216</v>
      </c>
      <c r="F60" s="43">
        <v>0</v>
      </c>
      <c r="G60" s="44">
        <f t="shared" si="4"/>
        <v>0</v>
      </c>
      <c r="H60" s="45">
        <v>0</v>
      </c>
      <c r="I60" s="44">
        <f t="shared" si="5"/>
        <v>0</v>
      </c>
      <c r="J60" s="46">
        <v>3.4000000000000002E-4</v>
      </c>
      <c r="K60" s="47">
        <f t="shared" si="6"/>
        <v>7.3440000000000005E-2</v>
      </c>
    </row>
    <row r="61" spans="1:11" s="1" customFormat="1" ht="9.6" x14ac:dyDescent="0.2">
      <c r="A61" s="36">
        <f t="shared" si="7"/>
        <v>38</v>
      </c>
      <c r="B61" s="38" t="s">
        <v>31</v>
      </c>
      <c r="C61" s="39" t="s">
        <v>92</v>
      </c>
      <c r="D61" s="40" t="s">
        <v>59</v>
      </c>
      <c r="E61" s="45">
        <v>64.8</v>
      </c>
      <c r="F61" s="43">
        <v>0</v>
      </c>
      <c r="G61" s="44">
        <f t="shared" si="4"/>
        <v>0</v>
      </c>
      <c r="H61" s="45">
        <v>0</v>
      </c>
      <c r="I61" s="44">
        <f t="shared" si="5"/>
        <v>0</v>
      </c>
      <c r="J61" s="46">
        <v>0</v>
      </c>
      <c r="K61" s="47">
        <f t="shared" si="6"/>
        <v>0</v>
      </c>
    </row>
    <row r="62" spans="1:11" s="1" customFormat="1" ht="9.6" x14ac:dyDescent="0.2">
      <c r="A62" s="36">
        <f t="shared" si="7"/>
        <v>39</v>
      </c>
      <c r="B62" s="38" t="s">
        <v>60</v>
      </c>
      <c r="C62" s="39" t="s">
        <v>93</v>
      </c>
      <c r="D62" s="40" t="s">
        <v>37</v>
      </c>
      <c r="E62" s="41">
        <v>81</v>
      </c>
      <c r="F62" s="43">
        <v>0</v>
      </c>
      <c r="G62" s="44">
        <f t="shared" si="4"/>
        <v>0</v>
      </c>
      <c r="H62" s="45">
        <v>0</v>
      </c>
      <c r="I62" s="44">
        <f t="shared" si="5"/>
        <v>0</v>
      </c>
      <c r="J62" s="46">
        <v>2.2599999999999999E-4</v>
      </c>
      <c r="K62" s="47">
        <f t="shared" si="6"/>
        <v>1.8305999999999999E-2</v>
      </c>
    </row>
    <row r="63" spans="1:11" s="1" customFormat="1" ht="9.6" x14ac:dyDescent="0.2">
      <c r="A63" s="36">
        <f t="shared" si="7"/>
        <v>40</v>
      </c>
      <c r="B63" s="38" t="s">
        <v>31</v>
      </c>
      <c r="C63" s="39" t="s">
        <v>94</v>
      </c>
      <c r="D63" s="40" t="s">
        <v>59</v>
      </c>
      <c r="E63" s="41">
        <v>81</v>
      </c>
      <c r="F63" s="43">
        <v>0</v>
      </c>
      <c r="G63" s="44">
        <f t="shared" si="4"/>
        <v>0</v>
      </c>
      <c r="H63" s="45">
        <v>0</v>
      </c>
      <c r="I63" s="44">
        <f t="shared" si="5"/>
        <v>0</v>
      </c>
      <c r="J63" s="46">
        <v>0</v>
      </c>
      <c r="K63" s="47">
        <f t="shared" si="6"/>
        <v>0</v>
      </c>
    </row>
    <row r="64" spans="1:11" s="1" customFormat="1" ht="9.6" x14ac:dyDescent="0.2">
      <c r="A64" s="35"/>
      <c r="B64" s="38"/>
      <c r="C64" s="39" t="s">
        <v>324</v>
      </c>
      <c r="D64" s="40"/>
      <c r="E64" s="37"/>
      <c r="F64" s="35"/>
      <c r="G64" s="42"/>
      <c r="H64" s="37"/>
      <c r="I64" s="42"/>
      <c r="J64" s="37"/>
      <c r="K64" s="65"/>
    </row>
    <row r="65" spans="1:11" s="1" customFormat="1" ht="9.6" x14ac:dyDescent="0.2">
      <c r="A65" s="36">
        <f>A63+1</f>
        <v>41</v>
      </c>
      <c r="B65" s="38" t="s">
        <v>63</v>
      </c>
      <c r="C65" s="39" t="s">
        <v>95</v>
      </c>
      <c r="D65" s="40" t="s">
        <v>65</v>
      </c>
      <c r="E65" s="41">
        <v>216</v>
      </c>
      <c r="F65" s="43">
        <v>0</v>
      </c>
      <c r="G65" s="44">
        <f>E65*F65</f>
        <v>0</v>
      </c>
      <c r="H65" s="45">
        <v>0</v>
      </c>
      <c r="I65" s="44">
        <f>E65*H65</f>
        <v>0</v>
      </c>
      <c r="J65" s="46">
        <v>0</v>
      </c>
      <c r="K65" s="47">
        <f>E65*J65</f>
        <v>0</v>
      </c>
    </row>
    <row r="66" spans="1:11" s="1" customFormat="1" ht="9.6" x14ac:dyDescent="0.2">
      <c r="A66" s="36">
        <f>A65+1</f>
        <v>42</v>
      </c>
      <c r="B66" s="38" t="s">
        <v>66</v>
      </c>
      <c r="C66" s="39" t="s">
        <v>96</v>
      </c>
      <c r="D66" s="40" t="s">
        <v>68</v>
      </c>
      <c r="E66" s="45">
        <v>21.6</v>
      </c>
      <c r="F66" s="43">
        <v>0</v>
      </c>
      <c r="G66" s="44">
        <f>E66*F66</f>
        <v>0</v>
      </c>
      <c r="H66" s="45">
        <v>0</v>
      </c>
      <c r="I66" s="44">
        <f>E66*H66</f>
        <v>0</v>
      </c>
      <c r="J66" s="46">
        <v>0.3</v>
      </c>
      <c r="K66" s="47">
        <f>E66*J66</f>
        <v>6.48</v>
      </c>
    </row>
    <row r="67" spans="1:11" s="1" customFormat="1" ht="9.6" x14ac:dyDescent="0.2">
      <c r="A67" s="36">
        <f>A66+1</f>
        <v>43</v>
      </c>
      <c r="B67" s="38" t="s">
        <v>69</v>
      </c>
      <c r="C67" s="39" t="s">
        <v>70</v>
      </c>
      <c r="D67" s="40" t="s">
        <v>68</v>
      </c>
      <c r="E67" s="66">
        <v>6.48</v>
      </c>
      <c r="F67" s="43">
        <v>0</v>
      </c>
      <c r="G67" s="44">
        <f>E67*F67</f>
        <v>0</v>
      </c>
      <c r="H67" s="45">
        <v>0</v>
      </c>
      <c r="I67" s="44">
        <f>E67*H67</f>
        <v>0</v>
      </c>
      <c r="J67" s="46">
        <v>0</v>
      </c>
      <c r="K67" s="47">
        <f>E67*J67</f>
        <v>0</v>
      </c>
    </row>
    <row r="68" spans="1:11" s="1" customFormat="1" ht="9.6" x14ac:dyDescent="0.2">
      <c r="A68" s="36">
        <f>A67+1</f>
        <v>44</v>
      </c>
      <c r="B68" s="38" t="s">
        <v>71</v>
      </c>
      <c r="C68" s="39" t="s">
        <v>72</v>
      </c>
      <c r="D68" s="40" t="s">
        <v>68</v>
      </c>
      <c r="E68" s="66">
        <v>6.48</v>
      </c>
      <c r="F68" s="43">
        <v>0</v>
      </c>
      <c r="G68" s="44">
        <f>E68*F68</f>
        <v>0</v>
      </c>
      <c r="H68" s="45">
        <v>0</v>
      </c>
      <c r="I68" s="44">
        <f>E68*H68</f>
        <v>0</v>
      </c>
      <c r="J68" s="46">
        <v>1</v>
      </c>
      <c r="K68" s="47">
        <f>E68*J68</f>
        <v>6.48</v>
      </c>
    </row>
    <row r="69" spans="1:11" s="1" customFormat="1" ht="9.6" x14ac:dyDescent="0.2">
      <c r="A69" s="36">
        <f>A68+1</f>
        <v>45</v>
      </c>
      <c r="B69" s="38" t="s">
        <v>31</v>
      </c>
      <c r="C69" s="39" t="s">
        <v>73</v>
      </c>
      <c r="D69" s="40" t="s">
        <v>37</v>
      </c>
      <c r="E69" s="41">
        <v>216</v>
      </c>
      <c r="F69" s="43">
        <v>0</v>
      </c>
      <c r="G69" s="44">
        <f>E69*F69</f>
        <v>0</v>
      </c>
      <c r="H69" s="45">
        <v>0</v>
      </c>
      <c r="I69" s="44">
        <f>E69*H69</f>
        <v>0</v>
      </c>
      <c r="J69" s="46">
        <v>0</v>
      </c>
      <c r="K69" s="47">
        <f>E69*J69</f>
        <v>0</v>
      </c>
    </row>
    <row r="70" spans="1:11" s="1" customFormat="1" ht="9.6" x14ac:dyDescent="0.2">
      <c r="A70" s="35"/>
      <c r="B70" s="38"/>
      <c r="C70" s="39"/>
      <c r="D70" s="40"/>
      <c r="E70" s="37"/>
      <c r="F70" s="35"/>
      <c r="G70" s="42"/>
      <c r="H70" s="37"/>
      <c r="I70" s="42"/>
      <c r="J70" s="37"/>
      <c r="K70" s="65"/>
    </row>
    <row r="71" spans="1:11" s="1" customFormat="1" ht="9.6" x14ac:dyDescent="0.2">
      <c r="A71" s="35"/>
      <c r="B71" s="38"/>
      <c r="C71" s="39" t="s">
        <v>74</v>
      </c>
      <c r="D71" s="40"/>
      <c r="E71" s="37"/>
      <c r="F71" s="35"/>
      <c r="G71" s="42"/>
      <c r="H71" s="37"/>
      <c r="I71" s="42"/>
      <c r="J71" s="37"/>
      <c r="K71" s="65"/>
    </row>
    <row r="72" spans="1:11" s="1" customFormat="1" ht="9.6" x14ac:dyDescent="0.2">
      <c r="A72" s="36">
        <f>A69+1</f>
        <v>46</v>
      </c>
      <c r="B72" s="38" t="s">
        <v>31</v>
      </c>
      <c r="C72" s="39" t="s">
        <v>97</v>
      </c>
      <c r="D72" s="40" t="s">
        <v>37</v>
      </c>
      <c r="E72" s="41">
        <v>42</v>
      </c>
      <c r="F72" s="43">
        <v>0</v>
      </c>
      <c r="G72" s="44">
        <f>E72*F72</f>
        <v>0</v>
      </c>
      <c r="H72" s="45">
        <v>0</v>
      </c>
      <c r="I72" s="44">
        <f>E72*H72</f>
        <v>0</v>
      </c>
      <c r="J72" s="46">
        <v>5.0000000000000001E-3</v>
      </c>
      <c r="K72" s="47">
        <f>E72*J72</f>
        <v>0.21</v>
      </c>
    </row>
    <row r="73" spans="1:11" s="1" customFormat="1" ht="9.6" x14ac:dyDescent="0.2">
      <c r="A73" s="36">
        <f>A72+1</f>
        <v>47</v>
      </c>
      <c r="B73" s="38" t="s">
        <v>31</v>
      </c>
      <c r="C73" s="39" t="s">
        <v>98</v>
      </c>
      <c r="D73" s="40" t="s">
        <v>37</v>
      </c>
      <c r="E73" s="41">
        <v>30</v>
      </c>
      <c r="F73" s="43">
        <v>0</v>
      </c>
      <c r="G73" s="44">
        <f>E73*F73</f>
        <v>0</v>
      </c>
      <c r="H73" s="45">
        <v>0</v>
      </c>
      <c r="I73" s="44">
        <f>E73*H73</f>
        <v>0</v>
      </c>
      <c r="J73" s="46">
        <v>5.0000000000000001E-3</v>
      </c>
      <c r="K73" s="47">
        <f>E73*J73</f>
        <v>0.15</v>
      </c>
    </row>
    <row r="74" spans="1:11" s="1" customFormat="1" ht="9.6" x14ac:dyDescent="0.2">
      <c r="A74" s="36">
        <f>A73+1</f>
        <v>48</v>
      </c>
      <c r="B74" s="38" t="s">
        <v>31</v>
      </c>
      <c r="C74" s="39" t="s">
        <v>99</v>
      </c>
      <c r="D74" s="40" t="s">
        <v>37</v>
      </c>
      <c r="E74" s="41">
        <v>54</v>
      </c>
      <c r="F74" s="43">
        <v>0</v>
      </c>
      <c r="G74" s="44">
        <f>E74*F74</f>
        <v>0</v>
      </c>
      <c r="H74" s="45">
        <v>0</v>
      </c>
      <c r="I74" s="44">
        <f>E74*H74</f>
        <v>0</v>
      </c>
      <c r="J74" s="46">
        <v>5.0000000000000001E-3</v>
      </c>
      <c r="K74" s="47">
        <f>E74*J74</f>
        <v>0.27</v>
      </c>
    </row>
    <row r="75" spans="1:11" s="1" customFormat="1" ht="9.6" x14ac:dyDescent="0.2">
      <c r="A75" s="36">
        <f>A74+1</f>
        <v>49</v>
      </c>
      <c r="B75" s="38" t="s">
        <v>31</v>
      </c>
      <c r="C75" s="39" t="s">
        <v>100</v>
      </c>
      <c r="D75" s="40" t="s">
        <v>37</v>
      </c>
      <c r="E75" s="41">
        <v>45</v>
      </c>
      <c r="F75" s="43">
        <v>0</v>
      </c>
      <c r="G75" s="44">
        <f>E75*F75</f>
        <v>0</v>
      </c>
      <c r="H75" s="45">
        <v>0</v>
      </c>
      <c r="I75" s="44">
        <f>E75*H75</f>
        <v>0</v>
      </c>
      <c r="J75" s="46">
        <v>5.0000000000000001E-3</v>
      </c>
      <c r="K75" s="47">
        <f>E75*J75</f>
        <v>0.22500000000000001</v>
      </c>
    </row>
    <row r="76" spans="1:11" s="1" customFormat="1" ht="9.6" x14ac:dyDescent="0.2">
      <c r="A76" s="36">
        <f>A75+1</f>
        <v>50</v>
      </c>
      <c r="B76" s="38" t="s">
        <v>31</v>
      </c>
      <c r="C76" s="39" t="s">
        <v>101</v>
      </c>
      <c r="D76" s="40" t="s">
        <v>37</v>
      </c>
      <c r="E76" s="41">
        <v>45</v>
      </c>
      <c r="F76" s="43">
        <v>0</v>
      </c>
      <c r="G76" s="44">
        <f>E76*F76</f>
        <v>0</v>
      </c>
      <c r="H76" s="45">
        <v>0</v>
      </c>
      <c r="I76" s="44">
        <f>E76*H76</f>
        <v>0</v>
      </c>
      <c r="J76" s="46">
        <v>5.0000000000000001E-3</v>
      </c>
      <c r="K76" s="47">
        <f>E76*J76</f>
        <v>0.22500000000000001</v>
      </c>
    </row>
    <row r="77" spans="1:11" s="1" customFormat="1" ht="9.6" x14ac:dyDescent="0.2">
      <c r="A77" s="35"/>
      <c r="B77" s="38"/>
      <c r="C77" s="39"/>
      <c r="D77" s="40"/>
      <c r="E77" s="37"/>
      <c r="F77" s="35"/>
      <c r="G77" s="42"/>
      <c r="H77" s="37"/>
      <c r="I77" s="42"/>
      <c r="J77" s="37"/>
      <c r="K77" s="65"/>
    </row>
    <row r="78" spans="1:11" s="1" customFormat="1" ht="9.6" x14ac:dyDescent="0.2">
      <c r="A78" s="36">
        <f>A76+1</f>
        <v>51</v>
      </c>
      <c r="B78" s="38" t="s">
        <v>78</v>
      </c>
      <c r="C78" s="39" t="s">
        <v>79</v>
      </c>
      <c r="D78" s="40" t="s">
        <v>80</v>
      </c>
      <c r="E78" s="45">
        <v>7.3</v>
      </c>
      <c r="F78" s="43">
        <v>0</v>
      </c>
      <c r="G78" s="44">
        <f>E78*F78</f>
        <v>0</v>
      </c>
      <c r="H78" s="45">
        <v>0</v>
      </c>
      <c r="I78" s="44">
        <f>E78*H78</f>
        <v>0</v>
      </c>
      <c r="J78" s="46">
        <v>0</v>
      </c>
      <c r="K78" s="47">
        <f>E78*J78</f>
        <v>0</v>
      </c>
    </row>
    <row r="79" spans="1:11" s="17" customFormat="1" ht="10.199999999999999" x14ac:dyDescent="0.2">
      <c r="A79" s="56"/>
      <c r="B79" s="57">
        <v>4</v>
      </c>
      <c r="C79" s="58" t="s">
        <v>82</v>
      </c>
      <c r="D79" s="59"/>
      <c r="E79" s="59"/>
      <c r="F79" s="60"/>
      <c r="G79" s="61">
        <f>SUM(G51:G78)</f>
        <v>0</v>
      </c>
      <c r="H79" s="62"/>
      <c r="I79" s="63">
        <f>SUM(I51:I78)</f>
        <v>0</v>
      </c>
      <c r="J79" s="62"/>
      <c r="K79" s="64">
        <f>SUM(K51:K78)</f>
        <v>15.182154000000001</v>
      </c>
    </row>
    <row r="80" spans="1:11" s="17" customFormat="1" ht="10.199999999999999" x14ac:dyDescent="0.2">
      <c r="A80" s="28"/>
      <c r="B80" s="29" t="s">
        <v>102</v>
      </c>
      <c r="C80" s="30" t="s">
        <v>103</v>
      </c>
      <c r="D80" s="27"/>
      <c r="E80" s="27"/>
      <c r="F80" s="31"/>
      <c r="G80" s="32"/>
      <c r="H80" s="33"/>
      <c r="I80" s="26"/>
      <c r="J80" s="33"/>
      <c r="K80" s="34"/>
    </row>
    <row r="81" spans="1:11" s="1" customFormat="1" ht="9.6" x14ac:dyDescent="0.2">
      <c r="A81" s="36">
        <f>A78+1</f>
        <v>52</v>
      </c>
      <c r="B81" s="38" t="s">
        <v>31</v>
      </c>
      <c r="C81" s="39" t="s">
        <v>43</v>
      </c>
      <c r="D81" s="40" t="s">
        <v>37</v>
      </c>
      <c r="E81" s="41">
        <v>45</v>
      </c>
      <c r="F81" s="43">
        <v>0</v>
      </c>
      <c r="G81" s="44">
        <f t="shared" ref="G81:G98" si="8">E81*F81</f>
        <v>0</v>
      </c>
      <c r="H81" s="45">
        <v>0</v>
      </c>
      <c r="I81" s="44">
        <f t="shared" ref="I81:I98" si="9">E81*H81</f>
        <v>0</v>
      </c>
      <c r="J81" s="46">
        <v>0</v>
      </c>
      <c r="K81" s="47">
        <f t="shared" ref="K81:K98" si="10">E81*J81</f>
        <v>0</v>
      </c>
    </row>
    <row r="82" spans="1:11" s="1" customFormat="1" ht="9.6" x14ac:dyDescent="0.2">
      <c r="A82" s="36">
        <f t="shared" ref="A82:A98" si="11">A81+1</f>
        <v>53</v>
      </c>
      <c r="B82" s="38" t="s">
        <v>83</v>
      </c>
      <c r="C82" s="39" t="s">
        <v>84</v>
      </c>
      <c r="D82" s="40" t="s">
        <v>37</v>
      </c>
      <c r="E82" s="41">
        <v>45</v>
      </c>
      <c r="F82" s="43">
        <v>0</v>
      </c>
      <c r="G82" s="44">
        <f t="shared" si="8"/>
        <v>0</v>
      </c>
      <c r="H82" s="45">
        <v>0</v>
      </c>
      <c r="I82" s="44">
        <f t="shared" si="9"/>
        <v>0</v>
      </c>
      <c r="J82" s="46">
        <v>0</v>
      </c>
      <c r="K82" s="47">
        <f t="shared" si="10"/>
        <v>0</v>
      </c>
    </row>
    <row r="83" spans="1:11" s="1" customFormat="1" ht="9.6" x14ac:dyDescent="0.2">
      <c r="A83" s="36">
        <f t="shared" si="11"/>
        <v>54</v>
      </c>
      <c r="B83" s="38" t="s">
        <v>31</v>
      </c>
      <c r="C83" s="39" t="s">
        <v>295</v>
      </c>
      <c r="D83" s="40" t="s">
        <v>37</v>
      </c>
      <c r="E83" s="41">
        <v>45</v>
      </c>
      <c r="F83" s="43">
        <v>0</v>
      </c>
      <c r="G83" s="44">
        <f t="shared" si="8"/>
        <v>0</v>
      </c>
      <c r="H83" s="45">
        <v>0</v>
      </c>
      <c r="I83" s="44">
        <f t="shared" si="9"/>
        <v>0</v>
      </c>
      <c r="J83" s="46">
        <v>0</v>
      </c>
      <c r="K83" s="47">
        <f t="shared" si="10"/>
        <v>0</v>
      </c>
    </row>
    <row r="84" spans="1:11" s="1" customFormat="1" ht="9.6" x14ac:dyDescent="0.2">
      <c r="A84" s="36">
        <f t="shared" si="11"/>
        <v>55</v>
      </c>
      <c r="B84" s="38" t="s">
        <v>31</v>
      </c>
      <c r="C84" s="39" t="s">
        <v>104</v>
      </c>
      <c r="D84" s="40" t="s">
        <v>37</v>
      </c>
      <c r="E84" s="41">
        <v>45</v>
      </c>
      <c r="F84" s="43">
        <v>0</v>
      </c>
      <c r="G84" s="44">
        <f t="shared" si="8"/>
        <v>0</v>
      </c>
      <c r="H84" s="45">
        <v>0</v>
      </c>
      <c r="I84" s="44">
        <f t="shared" si="9"/>
        <v>0</v>
      </c>
      <c r="J84" s="46">
        <v>0</v>
      </c>
      <c r="K84" s="47">
        <f t="shared" si="10"/>
        <v>0</v>
      </c>
    </row>
    <row r="85" spans="1:11" s="1" customFormat="1" ht="9.6" x14ac:dyDescent="0.2">
      <c r="A85" s="36">
        <f t="shared" si="11"/>
        <v>56</v>
      </c>
      <c r="B85" s="38" t="s">
        <v>47</v>
      </c>
      <c r="C85" s="39" t="s">
        <v>48</v>
      </c>
      <c r="D85" s="40" t="s">
        <v>37</v>
      </c>
      <c r="E85" s="41">
        <v>45</v>
      </c>
      <c r="F85" s="43">
        <v>0</v>
      </c>
      <c r="G85" s="44">
        <f t="shared" si="8"/>
        <v>0</v>
      </c>
      <c r="H85" s="45">
        <v>0</v>
      </c>
      <c r="I85" s="44">
        <f t="shared" si="9"/>
        <v>0</v>
      </c>
      <c r="J85" s="46">
        <v>8.1000000000000004E-5</v>
      </c>
      <c r="K85" s="47">
        <f t="shared" si="10"/>
        <v>3.6450000000000002E-3</v>
      </c>
    </row>
    <row r="86" spans="1:11" s="1" customFormat="1" ht="9.6" x14ac:dyDescent="0.2">
      <c r="A86" s="36">
        <f t="shared" si="11"/>
        <v>57</v>
      </c>
      <c r="B86" s="38" t="s">
        <v>86</v>
      </c>
      <c r="C86" s="39" t="s">
        <v>87</v>
      </c>
      <c r="D86" s="40" t="s">
        <v>37</v>
      </c>
      <c r="E86" s="41">
        <v>45</v>
      </c>
      <c r="F86" s="43">
        <v>0</v>
      </c>
      <c r="G86" s="44">
        <f t="shared" si="8"/>
        <v>0</v>
      </c>
      <c r="H86" s="45">
        <v>0</v>
      </c>
      <c r="I86" s="44">
        <f t="shared" si="9"/>
        <v>0</v>
      </c>
      <c r="J86" s="46">
        <v>0</v>
      </c>
      <c r="K86" s="47">
        <f t="shared" si="10"/>
        <v>0</v>
      </c>
    </row>
    <row r="87" spans="1:11" s="1" customFormat="1" ht="9.6" x14ac:dyDescent="0.2">
      <c r="A87" s="36">
        <f t="shared" si="11"/>
        <v>58</v>
      </c>
      <c r="B87" s="38" t="s">
        <v>51</v>
      </c>
      <c r="C87" s="39" t="s">
        <v>88</v>
      </c>
      <c r="D87" s="40" t="s">
        <v>37</v>
      </c>
      <c r="E87" s="41">
        <v>45</v>
      </c>
      <c r="F87" s="43">
        <v>0</v>
      </c>
      <c r="G87" s="44">
        <f t="shared" si="8"/>
        <v>0</v>
      </c>
      <c r="H87" s="45">
        <v>0</v>
      </c>
      <c r="I87" s="44">
        <f t="shared" si="9"/>
        <v>0</v>
      </c>
      <c r="J87" s="46">
        <v>0</v>
      </c>
      <c r="K87" s="47">
        <f t="shared" si="10"/>
        <v>0</v>
      </c>
    </row>
    <row r="88" spans="1:11" s="1" customFormat="1" ht="9.6" x14ac:dyDescent="0.2">
      <c r="A88" s="36">
        <f t="shared" si="11"/>
        <v>59</v>
      </c>
      <c r="B88" s="38" t="s">
        <v>89</v>
      </c>
      <c r="C88" s="39" t="s">
        <v>90</v>
      </c>
      <c r="D88" s="40" t="s">
        <v>37</v>
      </c>
      <c r="E88" s="41">
        <v>45</v>
      </c>
      <c r="F88" s="43">
        <v>0</v>
      </c>
      <c r="G88" s="44">
        <f t="shared" si="8"/>
        <v>0</v>
      </c>
      <c r="H88" s="45">
        <v>0</v>
      </c>
      <c r="I88" s="44">
        <f t="shared" si="9"/>
        <v>0</v>
      </c>
      <c r="J88" s="46">
        <v>0</v>
      </c>
      <c r="K88" s="47">
        <f t="shared" si="10"/>
        <v>0</v>
      </c>
    </row>
    <row r="89" spans="1:11" s="1" customFormat="1" ht="9.6" x14ac:dyDescent="0.2">
      <c r="A89" s="36">
        <f t="shared" si="11"/>
        <v>60</v>
      </c>
      <c r="B89" s="38" t="s">
        <v>31</v>
      </c>
      <c r="C89" s="39" t="s">
        <v>91</v>
      </c>
      <c r="D89" s="40" t="s">
        <v>37</v>
      </c>
      <c r="E89" s="41">
        <v>45</v>
      </c>
      <c r="F89" s="43">
        <v>0</v>
      </c>
      <c r="G89" s="44">
        <f t="shared" si="8"/>
        <v>0</v>
      </c>
      <c r="H89" s="45">
        <v>0</v>
      </c>
      <c r="I89" s="44">
        <f t="shared" si="9"/>
        <v>0</v>
      </c>
      <c r="J89" s="46">
        <v>0</v>
      </c>
      <c r="K89" s="47">
        <f t="shared" si="10"/>
        <v>0</v>
      </c>
    </row>
    <row r="90" spans="1:11" s="1" customFormat="1" ht="9.6" x14ac:dyDescent="0.2">
      <c r="A90" s="36">
        <f t="shared" si="11"/>
        <v>61</v>
      </c>
      <c r="B90" s="38" t="s">
        <v>57</v>
      </c>
      <c r="C90" s="39" t="s">
        <v>294</v>
      </c>
      <c r="D90" s="40" t="s">
        <v>37</v>
      </c>
      <c r="E90" s="41">
        <v>45</v>
      </c>
      <c r="F90" s="43">
        <v>0</v>
      </c>
      <c r="G90" s="44">
        <f t="shared" si="8"/>
        <v>0</v>
      </c>
      <c r="H90" s="45">
        <v>0</v>
      </c>
      <c r="I90" s="44">
        <f t="shared" si="9"/>
        <v>0</v>
      </c>
      <c r="J90" s="46">
        <v>0</v>
      </c>
      <c r="K90" s="47">
        <f t="shared" si="10"/>
        <v>0</v>
      </c>
    </row>
    <row r="91" spans="1:11" s="1" customFormat="1" ht="9.6" x14ac:dyDescent="0.2">
      <c r="A91" s="36">
        <f t="shared" si="11"/>
        <v>62</v>
      </c>
      <c r="B91" s="38" t="s">
        <v>31</v>
      </c>
      <c r="C91" s="39" t="s">
        <v>92</v>
      </c>
      <c r="D91" s="40" t="s">
        <v>59</v>
      </c>
      <c r="E91" s="45">
        <v>13.5</v>
      </c>
      <c r="F91" s="43">
        <v>0</v>
      </c>
      <c r="G91" s="44">
        <f t="shared" si="8"/>
        <v>0</v>
      </c>
      <c r="H91" s="45">
        <v>0</v>
      </c>
      <c r="I91" s="44">
        <f t="shared" si="9"/>
        <v>0</v>
      </c>
      <c r="J91" s="46">
        <v>0</v>
      </c>
      <c r="K91" s="47">
        <f t="shared" si="10"/>
        <v>0</v>
      </c>
    </row>
    <row r="92" spans="1:11" s="1" customFormat="1" ht="9.6" x14ac:dyDescent="0.2">
      <c r="A92" s="36">
        <f t="shared" si="11"/>
        <v>63</v>
      </c>
      <c r="B92" s="38" t="s">
        <v>60</v>
      </c>
      <c r="C92" s="39" t="s">
        <v>105</v>
      </c>
      <c r="D92" s="40" t="s">
        <v>37</v>
      </c>
      <c r="E92" s="41">
        <v>45</v>
      </c>
      <c r="F92" s="43">
        <v>0</v>
      </c>
      <c r="G92" s="44">
        <f t="shared" si="8"/>
        <v>0</v>
      </c>
      <c r="H92" s="45">
        <v>0</v>
      </c>
      <c r="I92" s="44">
        <f t="shared" si="9"/>
        <v>0</v>
      </c>
      <c r="J92" s="46">
        <v>0</v>
      </c>
      <c r="K92" s="47">
        <f t="shared" si="10"/>
        <v>0</v>
      </c>
    </row>
    <row r="93" spans="1:11" s="1" customFormat="1" ht="9.6" x14ac:dyDescent="0.2">
      <c r="A93" s="36">
        <f t="shared" si="11"/>
        <v>64</v>
      </c>
      <c r="B93" s="38" t="s">
        <v>31</v>
      </c>
      <c r="C93" s="39" t="s">
        <v>106</v>
      </c>
      <c r="D93" s="40" t="s">
        <v>59</v>
      </c>
      <c r="E93" s="41">
        <v>45</v>
      </c>
      <c r="F93" s="43">
        <v>0</v>
      </c>
      <c r="G93" s="44">
        <f t="shared" si="8"/>
        <v>0</v>
      </c>
      <c r="H93" s="45">
        <v>0</v>
      </c>
      <c r="I93" s="44">
        <f t="shared" si="9"/>
        <v>0</v>
      </c>
      <c r="J93" s="46">
        <v>0</v>
      </c>
      <c r="K93" s="47">
        <f t="shared" si="10"/>
        <v>0</v>
      </c>
    </row>
    <row r="94" spans="1:11" s="1" customFormat="1" ht="9.6" x14ac:dyDescent="0.2">
      <c r="A94" s="36">
        <f t="shared" si="11"/>
        <v>65</v>
      </c>
      <c r="B94" s="38" t="s">
        <v>63</v>
      </c>
      <c r="C94" s="39" t="s">
        <v>95</v>
      </c>
      <c r="D94" s="40" t="s">
        <v>65</v>
      </c>
      <c r="E94" s="41">
        <v>45</v>
      </c>
      <c r="F94" s="43">
        <v>0</v>
      </c>
      <c r="G94" s="44">
        <f t="shared" si="8"/>
        <v>0</v>
      </c>
      <c r="H94" s="45">
        <v>0</v>
      </c>
      <c r="I94" s="44">
        <f t="shared" si="9"/>
        <v>0</v>
      </c>
      <c r="J94" s="46">
        <v>0</v>
      </c>
      <c r="K94" s="47">
        <f t="shared" si="10"/>
        <v>0</v>
      </c>
    </row>
    <row r="95" spans="1:11" s="1" customFormat="1" ht="9.6" x14ac:dyDescent="0.2">
      <c r="A95" s="36">
        <f t="shared" si="11"/>
        <v>66</v>
      </c>
      <c r="B95" s="38" t="s">
        <v>66</v>
      </c>
      <c r="C95" s="39" t="s">
        <v>290</v>
      </c>
      <c r="D95" s="40" t="s">
        <v>68</v>
      </c>
      <c r="E95" s="45">
        <v>4.5</v>
      </c>
      <c r="F95" s="43">
        <v>0</v>
      </c>
      <c r="G95" s="44">
        <f t="shared" si="8"/>
        <v>0</v>
      </c>
      <c r="H95" s="45">
        <v>0</v>
      </c>
      <c r="I95" s="44">
        <f t="shared" si="9"/>
        <v>0</v>
      </c>
      <c r="J95" s="46">
        <v>0.3</v>
      </c>
      <c r="K95" s="47">
        <f t="shared" si="10"/>
        <v>1.3499999999999999</v>
      </c>
    </row>
    <row r="96" spans="1:11" s="1" customFormat="1" ht="9.6" x14ac:dyDescent="0.2">
      <c r="A96" s="36">
        <f t="shared" si="11"/>
        <v>67</v>
      </c>
      <c r="B96" s="38" t="s">
        <v>69</v>
      </c>
      <c r="C96" s="39" t="s">
        <v>70</v>
      </c>
      <c r="D96" s="40" t="s">
        <v>68</v>
      </c>
      <c r="E96" s="66">
        <v>1.35</v>
      </c>
      <c r="F96" s="43">
        <v>0</v>
      </c>
      <c r="G96" s="44">
        <f t="shared" si="8"/>
        <v>0</v>
      </c>
      <c r="H96" s="45">
        <v>0</v>
      </c>
      <c r="I96" s="44">
        <f t="shared" si="9"/>
        <v>0</v>
      </c>
      <c r="J96" s="46">
        <v>0</v>
      </c>
      <c r="K96" s="47">
        <f t="shared" si="10"/>
        <v>0</v>
      </c>
    </row>
    <row r="97" spans="1:11" s="1" customFormat="1" ht="9.6" x14ac:dyDescent="0.2">
      <c r="A97" s="36">
        <f t="shared" si="11"/>
        <v>68</v>
      </c>
      <c r="B97" s="38" t="s">
        <v>71</v>
      </c>
      <c r="C97" s="39" t="s">
        <v>72</v>
      </c>
      <c r="D97" s="40" t="s">
        <v>68</v>
      </c>
      <c r="E97" s="66">
        <v>1.35</v>
      </c>
      <c r="F97" s="43">
        <v>0</v>
      </c>
      <c r="G97" s="44">
        <f t="shared" si="8"/>
        <v>0</v>
      </c>
      <c r="H97" s="45">
        <v>0</v>
      </c>
      <c r="I97" s="44">
        <f t="shared" si="9"/>
        <v>0</v>
      </c>
      <c r="J97" s="46">
        <v>1</v>
      </c>
      <c r="K97" s="47">
        <f t="shared" si="10"/>
        <v>1.35</v>
      </c>
    </row>
    <row r="98" spans="1:11" s="1" customFormat="1" ht="9.6" x14ac:dyDescent="0.2">
      <c r="A98" s="36">
        <f t="shared" si="11"/>
        <v>69</v>
      </c>
      <c r="B98" s="38" t="s">
        <v>31</v>
      </c>
      <c r="C98" s="39" t="s">
        <v>73</v>
      </c>
      <c r="D98" s="40" t="s">
        <v>37</v>
      </c>
      <c r="E98" s="41">
        <v>45</v>
      </c>
      <c r="F98" s="43">
        <v>0</v>
      </c>
      <c r="G98" s="44">
        <f t="shared" si="8"/>
        <v>0</v>
      </c>
      <c r="H98" s="45">
        <v>0</v>
      </c>
      <c r="I98" s="44">
        <f t="shared" si="9"/>
        <v>0</v>
      </c>
      <c r="J98" s="46">
        <v>0</v>
      </c>
      <c r="K98" s="47">
        <f t="shared" si="10"/>
        <v>0</v>
      </c>
    </row>
    <row r="99" spans="1:11" s="1" customFormat="1" ht="9.6" x14ac:dyDescent="0.2">
      <c r="A99" s="35"/>
      <c r="B99" s="38"/>
      <c r="C99" s="39"/>
      <c r="D99" s="40"/>
      <c r="E99" s="37"/>
      <c r="F99" s="35"/>
      <c r="G99" s="42"/>
      <c r="H99" s="37"/>
      <c r="I99" s="42"/>
      <c r="J99" s="37"/>
      <c r="K99" s="65"/>
    </row>
    <row r="100" spans="1:11" s="1" customFormat="1" ht="9.6" x14ac:dyDescent="0.2">
      <c r="A100" s="35"/>
      <c r="B100" s="38"/>
      <c r="C100" s="39" t="s">
        <v>74</v>
      </c>
      <c r="D100" s="40"/>
      <c r="E100" s="37"/>
      <c r="F100" s="35"/>
      <c r="G100" s="42"/>
      <c r="H100" s="37"/>
      <c r="I100" s="42"/>
      <c r="J100" s="37"/>
      <c r="K100" s="65"/>
    </row>
    <row r="101" spans="1:11" s="1" customFormat="1" ht="9.6" x14ac:dyDescent="0.2">
      <c r="A101" s="36">
        <f>A98+1</f>
        <v>70</v>
      </c>
      <c r="B101" s="38" t="s">
        <v>31</v>
      </c>
      <c r="C101" s="39" t="s">
        <v>107</v>
      </c>
      <c r="D101" s="40" t="s">
        <v>37</v>
      </c>
      <c r="E101" s="41">
        <v>15</v>
      </c>
      <c r="F101" s="43">
        <v>0</v>
      </c>
      <c r="G101" s="44">
        <f>E101*F101</f>
        <v>0</v>
      </c>
      <c r="H101" s="45">
        <v>0</v>
      </c>
      <c r="I101" s="44">
        <f>E101*H101</f>
        <v>0</v>
      </c>
      <c r="J101" s="46">
        <v>3.0000000000000001E-3</v>
      </c>
      <c r="K101" s="47">
        <f>E101*J101</f>
        <v>4.4999999999999998E-2</v>
      </c>
    </row>
    <row r="102" spans="1:11" s="1" customFormat="1" ht="11.25" customHeight="1" x14ac:dyDescent="0.2">
      <c r="A102" s="35"/>
      <c r="B102" s="38"/>
      <c r="C102" s="39" t="s">
        <v>108</v>
      </c>
      <c r="D102" s="40"/>
      <c r="E102" s="37"/>
      <c r="F102" s="35"/>
      <c r="G102" s="42"/>
      <c r="H102" s="37"/>
      <c r="I102" s="42"/>
      <c r="J102" s="37"/>
      <c r="K102" s="65"/>
    </row>
    <row r="103" spans="1:11" s="1" customFormat="1" ht="9.6" x14ac:dyDescent="0.2">
      <c r="A103" s="36">
        <f>A101+1</f>
        <v>71</v>
      </c>
      <c r="B103" s="38" t="s">
        <v>31</v>
      </c>
      <c r="C103" s="39" t="s">
        <v>109</v>
      </c>
      <c r="D103" s="40" t="s">
        <v>37</v>
      </c>
      <c r="E103" s="41">
        <v>10</v>
      </c>
      <c r="F103" s="43">
        <v>0</v>
      </c>
      <c r="G103" s="44">
        <f>E103*F103</f>
        <v>0</v>
      </c>
      <c r="H103" s="45">
        <v>0</v>
      </c>
      <c r="I103" s="44">
        <f>E103*H103</f>
        <v>0</v>
      </c>
      <c r="J103" s="46">
        <v>3.0000000000000001E-3</v>
      </c>
      <c r="K103" s="47">
        <f>E103*J103</f>
        <v>0.03</v>
      </c>
    </row>
    <row r="104" spans="1:11" s="1" customFormat="1" ht="9.6" x14ac:dyDescent="0.2">
      <c r="A104" s="35"/>
      <c r="B104" s="38"/>
      <c r="C104" s="39" t="s">
        <v>110</v>
      </c>
      <c r="D104" s="40"/>
      <c r="E104" s="37"/>
      <c r="F104" s="35"/>
      <c r="G104" s="42"/>
      <c r="H104" s="37"/>
      <c r="I104" s="42"/>
      <c r="J104" s="37"/>
      <c r="K104" s="65"/>
    </row>
    <row r="105" spans="1:11" s="1" customFormat="1" ht="9.6" x14ac:dyDescent="0.2">
      <c r="A105" s="36">
        <f>A103+1</f>
        <v>72</v>
      </c>
      <c r="B105" s="38" t="s">
        <v>31</v>
      </c>
      <c r="C105" s="39" t="s">
        <v>111</v>
      </c>
      <c r="D105" s="40" t="s">
        <v>37</v>
      </c>
      <c r="E105" s="41">
        <v>20</v>
      </c>
      <c r="F105" s="43">
        <v>0</v>
      </c>
      <c r="G105" s="44">
        <f>E105*F105</f>
        <v>0</v>
      </c>
      <c r="H105" s="45">
        <v>0</v>
      </c>
      <c r="I105" s="44">
        <f>E105*H105</f>
        <v>0</v>
      </c>
      <c r="J105" s="46">
        <v>3.0000000000000001E-3</v>
      </c>
      <c r="K105" s="47">
        <f>E105*J105</f>
        <v>0.06</v>
      </c>
    </row>
    <row r="106" spans="1:11" s="1" customFormat="1" ht="9.6" x14ac:dyDescent="0.2">
      <c r="A106" s="35"/>
      <c r="B106" s="38"/>
      <c r="C106" s="39" t="s">
        <v>112</v>
      </c>
      <c r="D106" s="40"/>
      <c r="E106" s="37"/>
      <c r="F106" s="35"/>
      <c r="G106" s="42"/>
      <c r="H106" s="37"/>
      <c r="I106" s="42"/>
      <c r="J106" s="37"/>
      <c r="K106" s="65"/>
    </row>
    <row r="107" spans="1:11" s="1" customFormat="1" ht="9.6" x14ac:dyDescent="0.2">
      <c r="A107" s="35"/>
      <c r="B107" s="38"/>
      <c r="C107" s="39"/>
      <c r="D107" s="40"/>
      <c r="E107" s="37"/>
      <c r="F107" s="35"/>
      <c r="G107" s="42"/>
      <c r="H107" s="37"/>
      <c r="I107" s="42"/>
      <c r="J107" s="37"/>
      <c r="K107" s="65"/>
    </row>
    <row r="108" spans="1:11" s="1" customFormat="1" ht="9.6" x14ac:dyDescent="0.2">
      <c r="A108" s="36">
        <f>A105+1</f>
        <v>73</v>
      </c>
      <c r="B108" s="38" t="s">
        <v>78</v>
      </c>
      <c r="C108" s="39" t="s">
        <v>79</v>
      </c>
      <c r="D108" s="40" t="s">
        <v>80</v>
      </c>
      <c r="E108" s="45">
        <v>2.8</v>
      </c>
      <c r="F108" s="43">
        <v>0</v>
      </c>
      <c r="G108" s="44">
        <f>E108*F108</f>
        <v>0</v>
      </c>
      <c r="H108" s="45">
        <v>0</v>
      </c>
      <c r="I108" s="44">
        <f>E108*H108</f>
        <v>0</v>
      </c>
      <c r="J108" s="46">
        <v>0</v>
      </c>
      <c r="K108" s="47">
        <f>E108*J108</f>
        <v>0</v>
      </c>
    </row>
    <row r="109" spans="1:11" s="17" customFormat="1" ht="10.199999999999999" x14ac:dyDescent="0.2">
      <c r="A109" s="56"/>
      <c r="B109" s="57">
        <v>5</v>
      </c>
      <c r="C109" s="58" t="s">
        <v>103</v>
      </c>
      <c r="D109" s="59"/>
      <c r="E109" s="59"/>
      <c r="F109" s="60"/>
      <c r="G109" s="61">
        <f>SUM(G81:G108)</f>
        <v>0</v>
      </c>
      <c r="H109" s="62"/>
      <c r="I109" s="63">
        <f>SUM(I81:I108)</f>
        <v>0</v>
      </c>
      <c r="J109" s="62"/>
      <c r="K109" s="64">
        <f>SUM(K81:K108)</f>
        <v>2.8386449999999996</v>
      </c>
    </row>
    <row r="110" spans="1:11" s="17" customFormat="1" ht="10.199999999999999" x14ac:dyDescent="0.2">
      <c r="A110" s="28"/>
      <c r="B110" s="29" t="s">
        <v>113</v>
      </c>
      <c r="C110" s="30" t="s">
        <v>114</v>
      </c>
      <c r="D110" s="27"/>
      <c r="E110" s="27"/>
      <c r="F110" s="31"/>
      <c r="G110" s="32"/>
      <c r="H110" s="33"/>
      <c r="I110" s="26"/>
      <c r="J110" s="33"/>
      <c r="K110" s="34"/>
    </row>
    <row r="111" spans="1:11" s="1" customFormat="1" ht="9.6" x14ac:dyDescent="0.2">
      <c r="A111" s="36">
        <f>A108+1</f>
        <v>74</v>
      </c>
      <c r="B111" s="38" t="s">
        <v>31</v>
      </c>
      <c r="C111" s="39" t="s">
        <v>43</v>
      </c>
      <c r="D111" s="40" t="s">
        <v>37</v>
      </c>
      <c r="E111" s="41">
        <v>450</v>
      </c>
      <c r="F111" s="43">
        <v>0</v>
      </c>
      <c r="G111" s="44">
        <f t="shared" ref="G111:G118" si="12">E111*F111</f>
        <v>0</v>
      </c>
      <c r="H111" s="45">
        <v>0</v>
      </c>
      <c r="I111" s="44">
        <f t="shared" ref="I111:I118" si="13">E111*H111</f>
        <v>0</v>
      </c>
      <c r="J111" s="46">
        <v>0</v>
      </c>
      <c r="K111" s="47">
        <f t="shared" ref="K111:K118" si="14">E111*J111</f>
        <v>0</v>
      </c>
    </row>
    <row r="112" spans="1:11" s="1" customFormat="1" ht="9.6" x14ac:dyDescent="0.2">
      <c r="A112" s="36">
        <f t="shared" ref="A112:A118" si="15">A111+1</f>
        <v>75</v>
      </c>
      <c r="B112" s="38" t="s">
        <v>115</v>
      </c>
      <c r="C112" s="39" t="s">
        <v>116</v>
      </c>
      <c r="D112" s="40" t="s">
        <v>37</v>
      </c>
      <c r="E112" s="41">
        <v>450</v>
      </c>
      <c r="F112" s="43">
        <v>0</v>
      </c>
      <c r="G112" s="44">
        <f t="shared" si="12"/>
        <v>0</v>
      </c>
      <c r="H112" s="45">
        <v>0</v>
      </c>
      <c r="I112" s="44">
        <f t="shared" si="13"/>
        <v>0</v>
      </c>
      <c r="J112" s="46">
        <v>0</v>
      </c>
      <c r="K112" s="47">
        <f t="shared" si="14"/>
        <v>0</v>
      </c>
    </row>
    <row r="113" spans="1:11" s="1" customFormat="1" ht="9.6" x14ac:dyDescent="0.2">
      <c r="A113" s="36">
        <f t="shared" si="15"/>
        <v>76</v>
      </c>
      <c r="B113" s="38" t="s">
        <v>31</v>
      </c>
      <c r="C113" s="39" t="s">
        <v>308</v>
      </c>
      <c r="D113" s="40" t="s">
        <v>37</v>
      </c>
      <c r="E113" s="41">
        <v>450</v>
      </c>
      <c r="F113" s="43">
        <v>0</v>
      </c>
      <c r="G113" s="44">
        <f t="shared" si="12"/>
        <v>0</v>
      </c>
      <c r="H113" s="45">
        <v>0</v>
      </c>
      <c r="I113" s="44">
        <f t="shared" si="13"/>
        <v>0</v>
      </c>
      <c r="J113" s="46">
        <v>0</v>
      </c>
      <c r="K113" s="47">
        <f t="shared" si="14"/>
        <v>0</v>
      </c>
    </row>
    <row r="114" spans="1:11" s="1" customFormat="1" ht="9.6" x14ac:dyDescent="0.2">
      <c r="A114" s="36">
        <f t="shared" si="15"/>
        <v>77</v>
      </c>
      <c r="B114" s="38" t="s">
        <v>31</v>
      </c>
      <c r="C114" s="39" t="s">
        <v>117</v>
      </c>
      <c r="D114" s="40" t="s">
        <v>37</v>
      </c>
      <c r="E114" s="41">
        <v>450</v>
      </c>
      <c r="F114" s="43">
        <v>0</v>
      </c>
      <c r="G114" s="44">
        <f t="shared" si="12"/>
        <v>0</v>
      </c>
      <c r="H114" s="45">
        <v>0</v>
      </c>
      <c r="I114" s="44">
        <f t="shared" si="13"/>
        <v>0</v>
      </c>
      <c r="J114" s="46">
        <v>0</v>
      </c>
      <c r="K114" s="47">
        <f t="shared" si="14"/>
        <v>0</v>
      </c>
    </row>
    <row r="115" spans="1:11" s="1" customFormat="1" ht="9.6" x14ac:dyDescent="0.2">
      <c r="A115" s="36">
        <f t="shared" si="15"/>
        <v>78</v>
      </c>
      <c r="B115" s="38" t="s">
        <v>118</v>
      </c>
      <c r="C115" s="39" t="s">
        <v>119</v>
      </c>
      <c r="D115" s="40" t="s">
        <v>37</v>
      </c>
      <c r="E115" s="41">
        <v>450</v>
      </c>
      <c r="F115" s="43">
        <v>0</v>
      </c>
      <c r="G115" s="44">
        <f t="shared" si="12"/>
        <v>0</v>
      </c>
      <c r="H115" s="45">
        <v>0</v>
      </c>
      <c r="I115" s="44">
        <f t="shared" si="13"/>
        <v>0</v>
      </c>
      <c r="J115" s="46">
        <v>0</v>
      </c>
      <c r="K115" s="47">
        <f t="shared" si="14"/>
        <v>0</v>
      </c>
    </row>
    <row r="116" spans="1:11" s="1" customFormat="1" ht="9.6" x14ac:dyDescent="0.2">
      <c r="A116" s="36">
        <f t="shared" si="15"/>
        <v>79</v>
      </c>
      <c r="B116" s="38" t="s">
        <v>69</v>
      </c>
      <c r="C116" s="39" t="s">
        <v>70</v>
      </c>
      <c r="D116" s="40" t="s">
        <v>68</v>
      </c>
      <c r="E116" s="45">
        <v>4.5</v>
      </c>
      <c r="F116" s="43">
        <v>0</v>
      </c>
      <c r="G116" s="44">
        <f t="shared" si="12"/>
        <v>0</v>
      </c>
      <c r="H116" s="45">
        <v>0</v>
      </c>
      <c r="I116" s="44">
        <f t="shared" si="13"/>
        <v>0</v>
      </c>
      <c r="J116" s="46">
        <v>0</v>
      </c>
      <c r="K116" s="47">
        <f t="shared" si="14"/>
        <v>0</v>
      </c>
    </row>
    <row r="117" spans="1:11" s="1" customFormat="1" ht="9.6" x14ac:dyDescent="0.2">
      <c r="A117" s="36">
        <f t="shared" si="15"/>
        <v>80</v>
      </c>
      <c r="B117" s="38" t="s">
        <v>71</v>
      </c>
      <c r="C117" s="39" t="s">
        <v>72</v>
      </c>
      <c r="D117" s="40" t="s">
        <v>68</v>
      </c>
      <c r="E117" s="45">
        <v>4.5</v>
      </c>
      <c r="F117" s="43">
        <v>0</v>
      </c>
      <c r="G117" s="44">
        <f t="shared" si="12"/>
        <v>0</v>
      </c>
      <c r="H117" s="45">
        <v>0</v>
      </c>
      <c r="I117" s="44">
        <f t="shared" si="13"/>
        <v>0</v>
      </c>
      <c r="J117" s="46">
        <v>0</v>
      </c>
      <c r="K117" s="47">
        <f t="shared" si="14"/>
        <v>0</v>
      </c>
    </row>
    <row r="118" spans="1:11" s="1" customFormat="1" ht="9.6" x14ac:dyDescent="0.2">
      <c r="A118" s="36">
        <f t="shared" si="15"/>
        <v>81</v>
      </c>
      <c r="B118" s="38" t="s">
        <v>31</v>
      </c>
      <c r="C118" s="39" t="s">
        <v>73</v>
      </c>
      <c r="D118" s="40" t="s">
        <v>37</v>
      </c>
      <c r="E118" s="41">
        <v>450</v>
      </c>
      <c r="F118" s="43">
        <v>0</v>
      </c>
      <c r="G118" s="44">
        <f t="shared" si="12"/>
        <v>0</v>
      </c>
      <c r="H118" s="45">
        <v>0</v>
      </c>
      <c r="I118" s="44">
        <f t="shared" si="13"/>
        <v>0</v>
      </c>
      <c r="J118" s="46">
        <v>0</v>
      </c>
      <c r="K118" s="47">
        <f t="shared" si="14"/>
        <v>0</v>
      </c>
    </row>
    <row r="119" spans="1:11" s="1" customFormat="1" ht="9.6" x14ac:dyDescent="0.2">
      <c r="A119" s="35"/>
      <c r="B119" s="38"/>
      <c r="C119" s="39"/>
      <c r="D119" s="40"/>
      <c r="E119" s="37"/>
      <c r="F119" s="35"/>
      <c r="G119" s="42"/>
      <c r="H119" s="37"/>
      <c r="I119" s="42"/>
      <c r="J119" s="37"/>
      <c r="K119" s="65"/>
    </row>
    <row r="120" spans="1:11" s="1" customFormat="1" ht="9.6" x14ac:dyDescent="0.2">
      <c r="A120" s="35"/>
      <c r="B120" s="38"/>
      <c r="C120" s="39" t="s">
        <v>120</v>
      </c>
      <c r="D120" s="40"/>
      <c r="E120" s="37"/>
      <c r="F120" s="35"/>
      <c r="G120" s="42"/>
      <c r="H120" s="37"/>
      <c r="I120" s="42"/>
      <c r="J120" s="37"/>
      <c r="K120" s="65"/>
    </row>
    <row r="121" spans="1:11" s="1" customFormat="1" ht="9.6" x14ac:dyDescent="0.2">
      <c r="A121" s="36">
        <f>A118+1</f>
        <v>82</v>
      </c>
      <c r="B121" s="38" t="s">
        <v>63</v>
      </c>
      <c r="C121" s="39" t="s">
        <v>121</v>
      </c>
      <c r="D121" s="40" t="s">
        <v>65</v>
      </c>
      <c r="E121" s="41">
        <v>270</v>
      </c>
      <c r="F121" s="43">
        <v>0</v>
      </c>
      <c r="G121" s="44">
        <f>E121*F121</f>
        <v>0</v>
      </c>
      <c r="H121" s="45">
        <v>0</v>
      </c>
      <c r="I121" s="44">
        <f>E121*H121</f>
        <v>0</v>
      </c>
      <c r="J121" s="46">
        <v>0</v>
      </c>
      <c r="K121" s="47">
        <f>E121*J121</f>
        <v>0</v>
      </c>
    </row>
    <row r="122" spans="1:11" s="1" customFormat="1" ht="9.6" x14ac:dyDescent="0.2">
      <c r="A122" s="36">
        <f>A121+1</f>
        <v>83</v>
      </c>
      <c r="B122" s="38" t="s">
        <v>31</v>
      </c>
      <c r="C122" s="39" t="s">
        <v>122</v>
      </c>
      <c r="D122" s="40" t="s">
        <v>68</v>
      </c>
      <c r="E122" s="41">
        <v>27</v>
      </c>
      <c r="F122" s="43">
        <v>0</v>
      </c>
      <c r="G122" s="44">
        <f>E122*F122</f>
        <v>0</v>
      </c>
      <c r="H122" s="45">
        <v>0</v>
      </c>
      <c r="I122" s="44">
        <f>E122*H122</f>
        <v>0</v>
      </c>
      <c r="J122" s="46">
        <v>0.3</v>
      </c>
      <c r="K122" s="47">
        <f>E122*J122</f>
        <v>8.1</v>
      </c>
    </row>
    <row r="123" spans="1:11" s="1" customFormat="1" ht="9.6" x14ac:dyDescent="0.2">
      <c r="A123" s="35"/>
      <c r="B123" s="38"/>
      <c r="C123" s="39"/>
      <c r="D123" s="40"/>
      <c r="E123" s="37"/>
      <c r="F123" s="35"/>
      <c r="G123" s="42"/>
      <c r="H123" s="37"/>
      <c r="I123" s="42"/>
      <c r="J123" s="37"/>
      <c r="K123" s="65"/>
    </row>
    <row r="124" spans="1:11" s="1" customFormat="1" ht="9.6" x14ac:dyDescent="0.2">
      <c r="A124" s="35"/>
      <c r="B124" s="38"/>
      <c r="C124" s="39" t="s">
        <v>74</v>
      </c>
      <c r="D124" s="40"/>
      <c r="E124" s="37"/>
      <c r="F124" s="35"/>
      <c r="G124" s="42"/>
      <c r="H124" s="37"/>
      <c r="I124" s="42"/>
      <c r="J124" s="37"/>
      <c r="K124" s="65"/>
    </row>
    <row r="125" spans="1:11" s="1" customFormat="1" ht="9.6" x14ac:dyDescent="0.2">
      <c r="A125" s="36">
        <f>A122+1</f>
        <v>84</v>
      </c>
      <c r="B125" s="38" t="s">
        <v>31</v>
      </c>
      <c r="C125" s="39" t="s">
        <v>123</v>
      </c>
      <c r="D125" s="40" t="s">
        <v>37</v>
      </c>
      <c r="E125" s="41">
        <v>90</v>
      </c>
      <c r="F125" s="43">
        <v>0</v>
      </c>
      <c r="G125" s="44">
        <f t="shared" ref="G125:G130" si="16">E125*F125</f>
        <v>0</v>
      </c>
      <c r="H125" s="45">
        <v>0</v>
      </c>
      <c r="I125" s="44">
        <f t="shared" ref="I125:I130" si="17">E125*H125</f>
        <v>0</v>
      </c>
      <c r="J125" s="46">
        <v>3.0000000000000001E-3</v>
      </c>
      <c r="K125" s="47">
        <f t="shared" ref="K125:K130" si="18">E125*J125</f>
        <v>0.27</v>
      </c>
    </row>
    <row r="126" spans="1:11" s="1" customFormat="1" ht="9.6" x14ac:dyDescent="0.2">
      <c r="A126" s="36">
        <f>A125+1</f>
        <v>85</v>
      </c>
      <c r="B126" s="38" t="s">
        <v>31</v>
      </c>
      <c r="C126" s="39" t="s">
        <v>124</v>
      </c>
      <c r="D126" s="40" t="s">
        <v>37</v>
      </c>
      <c r="E126" s="41">
        <v>45</v>
      </c>
      <c r="F126" s="43">
        <v>0</v>
      </c>
      <c r="G126" s="44">
        <f t="shared" si="16"/>
        <v>0</v>
      </c>
      <c r="H126" s="45">
        <v>0</v>
      </c>
      <c r="I126" s="44">
        <f t="shared" si="17"/>
        <v>0</v>
      </c>
      <c r="J126" s="46">
        <v>3.0000000000000001E-3</v>
      </c>
      <c r="K126" s="47">
        <f t="shared" si="18"/>
        <v>0.13500000000000001</v>
      </c>
    </row>
    <row r="127" spans="1:11" s="1" customFormat="1" ht="9.6" x14ac:dyDescent="0.2">
      <c r="A127" s="36">
        <f>A126+1</f>
        <v>86</v>
      </c>
      <c r="B127" s="38" t="s">
        <v>31</v>
      </c>
      <c r="C127" s="39" t="s">
        <v>125</v>
      </c>
      <c r="D127" s="40" t="s">
        <v>37</v>
      </c>
      <c r="E127" s="41">
        <v>90</v>
      </c>
      <c r="F127" s="43">
        <v>0</v>
      </c>
      <c r="G127" s="44">
        <f t="shared" si="16"/>
        <v>0</v>
      </c>
      <c r="H127" s="45">
        <v>0</v>
      </c>
      <c r="I127" s="44">
        <f t="shared" si="17"/>
        <v>0</v>
      </c>
      <c r="J127" s="46">
        <v>3.0000000000000001E-3</v>
      </c>
      <c r="K127" s="47">
        <f t="shared" si="18"/>
        <v>0.27</v>
      </c>
    </row>
    <row r="128" spans="1:11" s="1" customFormat="1" ht="9.6" x14ac:dyDescent="0.2">
      <c r="A128" s="36">
        <f>A127+1</f>
        <v>87</v>
      </c>
      <c r="B128" s="38" t="s">
        <v>31</v>
      </c>
      <c r="C128" s="39" t="s">
        <v>126</v>
      </c>
      <c r="D128" s="40" t="s">
        <v>37</v>
      </c>
      <c r="E128" s="41">
        <v>90</v>
      </c>
      <c r="F128" s="43">
        <v>0</v>
      </c>
      <c r="G128" s="44">
        <f t="shared" si="16"/>
        <v>0</v>
      </c>
      <c r="H128" s="45">
        <v>0</v>
      </c>
      <c r="I128" s="44">
        <f t="shared" si="17"/>
        <v>0</v>
      </c>
      <c r="J128" s="46">
        <v>3.0000000000000001E-3</v>
      </c>
      <c r="K128" s="47">
        <f t="shared" si="18"/>
        <v>0.27</v>
      </c>
    </row>
    <row r="129" spans="1:11" s="1" customFormat="1" ht="9.6" x14ac:dyDescent="0.2">
      <c r="A129" s="36">
        <f>A128+1</f>
        <v>88</v>
      </c>
      <c r="B129" s="38" t="s">
        <v>31</v>
      </c>
      <c r="C129" s="39" t="s">
        <v>127</v>
      </c>
      <c r="D129" s="40" t="s">
        <v>37</v>
      </c>
      <c r="E129" s="41">
        <v>45</v>
      </c>
      <c r="F129" s="43">
        <v>0</v>
      </c>
      <c r="G129" s="44">
        <f t="shared" si="16"/>
        <v>0</v>
      </c>
      <c r="H129" s="45">
        <v>0</v>
      </c>
      <c r="I129" s="44">
        <f t="shared" si="17"/>
        <v>0</v>
      </c>
      <c r="J129" s="46">
        <v>3.0000000000000001E-3</v>
      </c>
      <c r="K129" s="47">
        <f t="shared" si="18"/>
        <v>0.13500000000000001</v>
      </c>
    </row>
    <row r="130" spans="1:11" s="1" customFormat="1" ht="9.6" x14ac:dyDescent="0.2">
      <c r="A130" s="36">
        <f>A129+1</f>
        <v>89</v>
      </c>
      <c r="B130" s="38" t="s">
        <v>31</v>
      </c>
      <c r="C130" s="39" t="s">
        <v>128</v>
      </c>
      <c r="D130" s="40" t="s">
        <v>37</v>
      </c>
      <c r="E130" s="41">
        <v>90</v>
      </c>
      <c r="F130" s="43">
        <v>0</v>
      </c>
      <c r="G130" s="44">
        <f t="shared" si="16"/>
        <v>0</v>
      </c>
      <c r="H130" s="45">
        <v>0</v>
      </c>
      <c r="I130" s="44">
        <f t="shared" si="17"/>
        <v>0</v>
      </c>
      <c r="J130" s="46">
        <v>3.0000000000000001E-3</v>
      </c>
      <c r="K130" s="47">
        <f t="shared" si="18"/>
        <v>0.27</v>
      </c>
    </row>
    <row r="131" spans="1:11" s="1" customFormat="1" ht="9.6" x14ac:dyDescent="0.2">
      <c r="A131" s="35"/>
      <c r="B131" s="38"/>
      <c r="C131" s="39"/>
      <c r="D131" s="40"/>
      <c r="E131" s="37"/>
      <c r="F131" s="35"/>
      <c r="G131" s="42"/>
      <c r="H131" s="37"/>
      <c r="I131" s="42"/>
      <c r="J131" s="37"/>
      <c r="K131" s="65"/>
    </row>
    <row r="132" spans="1:11" s="1" customFormat="1" ht="9.6" x14ac:dyDescent="0.2">
      <c r="A132" s="36">
        <f>A130+1</f>
        <v>90</v>
      </c>
      <c r="B132" s="38" t="s">
        <v>78</v>
      </c>
      <c r="C132" s="39" t="s">
        <v>79</v>
      </c>
      <c r="D132" s="40" t="s">
        <v>80</v>
      </c>
      <c r="E132" s="45">
        <v>9.5</v>
      </c>
      <c r="F132" s="43">
        <v>0</v>
      </c>
      <c r="G132" s="44">
        <f>E132*F132</f>
        <v>0</v>
      </c>
      <c r="H132" s="45">
        <v>0</v>
      </c>
      <c r="I132" s="44">
        <f>E132*H132</f>
        <v>0</v>
      </c>
      <c r="J132" s="46">
        <v>0</v>
      </c>
      <c r="K132" s="47">
        <f>E132*J132</f>
        <v>0</v>
      </c>
    </row>
    <row r="133" spans="1:11" s="17" customFormat="1" ht="10.199999999999999" x14ac:dyDescent="0.2">
      <c r="A133" s="56"/>
      <c r="B133" s="57">
        <v>61</v>
      </c>
      <c r="C133" s="58" t="s">
        <v>114</v>
      </c>
      <c r="D133" s="59"/>
      <c r="E133" s="59"/>
      <c r="F133" s="60"/>
      <c r="G133" s="61">
        <f>SUM(G111:G132)</f>
        <v>0</v>
      </c>
      <c r="H133" s="62"/>
      <c r="I133" s="63">
        <f>SUM(I111:I132)</f>
        <v>0</v>
      </c>
      <c r="J133" s="62"/>
      <c r="K133" s="64">
        <f>SUM(K111:K132)</f>
        <v>9.4499999999999975</v>
      </c>
    </row>
    <row r="134" spans="1:11" s="17" customFormat="1" ht="10.199999999999999" x14ac:dyDescent="0.2">
      <c r="A134" s="28"/>
      <c r="B134" s="29" t="s">
        <v>129</v>
      </c>
      <c r="C134" s="30" t="s">
        <v>130</v>
      </c>
      <c r="D134" s="27"/>
      <c r="E134" s="27"/>
      <c r="F134" s="31"/>
      <c r="G134" s="32"/>
      <c r="H134" s="33"/>
      <c r="I134" s="26"/>
      <c r="J134" s="33"/>
      <c r="K134" s="34"/>
    </row>
    <row r="135" spans="1:11" s="1" customFormat="1" ht="9.6" x14ac:dyDescent="0.2">
      <c r="A135" s="35"/>
      <c r="B135" s="38"/>
      <c r="C135" s="39" t="s">
        <v>131</v>
      </c>
      <c r="D135" s="40"/>
      <c r="E135" s="37"/>
      <c r="F135" s="35"/>
      <c r="G135" s="42"/>
      <c r="H135" s="37"/>
      <c r="I135" s="42"/>
      <c r="J135" s="37"/>
      <c r="K135" s="65"/>
    </row>
    <row r="136" spans="1:11" s="1" customFormat="1" ht="9.6" x14ac:dyDescent="0.2">
      <c r="A136" s="36">
        <f>A132+1</f>
        <v>91</v>
      </c>
      <c r="B136" s="38" t="s">
        <v>31</v>
      </c>
      <c r="C136" s="39" t="s">
        <v>329</v>
      </c>
      <c r="D136" s="40" t="s">
        <v>59</v>
      </c>
      <c r="E136" s="41">
        <v>450</v>
      </c>
      <c r="F136" s="43">
        <v>0</v>
      </c>
      <c r="G136" s="44">
        <f>E136*F136</f>
        <v>0</v>
      </c>
      <c r="H136" s="45">
        <v>0</v>
      </c>
      <c r="I136" s="44">
        <f>E136*H136</f>
        <v>0</v>
      </c>
      <c r="J136" s="46">
        <v>1E-3</v>
      </c>
      <c r="K136" s="47">
        <f>E136*J136</f>
        <v>0.45</v>
      </c>
    </row>
    <row r="137" spans="1:11" s="1" customFormat="1" ht="9.6" x14ac:dyDescent="0.2">
      <c r="A137" s="36">
        <f>A136+1</f>
        <v>92</v>
      </c>
      <c r="B137" s="38" t="s">
        <v>31</v>
      </c>
      <c r="C137" s="39" t="s">
        <v>133</v>
      </c>
      <c r="D137" s="40" t="s">
        <v>37</v>
      </c>
      <c r="E137" s="41">
        <v>156</v>
      </c>
      <c r="F137" s="43">
        <v>0</v>
      </c>
      <c r="G137" s="44">
        <f>E137*F137</f>
        <v>0</v>
      </c>
      <c r="H137" s="45">
        <v>0</v>
      </c>
      <c r="I137" s="44">
        <f>E137*H137</f>
        <v>0</v>
      </c>
      <c r="J137" s="46">
        <v>0.01</v>
      </c>
      <c r="K137" s="47">
        <f>E137*J137</f>
        <v>1.56</v>
      </c>
    </row>
    <row r="138" spans="1:11" s="1" customFormat="1" ht="9.6" x14ac:dyDescent="0.2">
      <c r="A138" s="36">
        <f>A137+1</f>
        <v>93</v>
      </c>
      <c r="B138" s="38" t="s">
        <v>31</v>
      </c>
      <c r="C138" s="39" t="s">
        <v>134</v>
      </c>
      <c r="D138" s="40" t="s">
        <v>37</v>
      </c>
      <c r="E138" s="41">
        <v>60</v>
      </c>
      <c r="F138" s="43">
        <v>0</v>
      </c>
      <c r="G138" s="44">
        <f>E138*F138</f>
        <v>0</v>
      </c>
      <c r="H138" s="45">
        <v>0</v>
      </c>
      <c r="I138" s="44">
        <f>E138*H138</f>
        <v>0</v>
      </c>
      <c r="J138" s="46">
        <v>2E-3</v>
      </c>
      <c r="K138" s="47">
        <f>E138*J138</f>
        <v>0.12</v>
      </c>
    </row>
    <row r="139" spans="1:11" s="1" customFormat="1" ht="9.6" x14ac:dyDescent="0.2">
      <c r="A139" s="36">
        <f>A138+1</f>
        <v>94</v>
      </c>
      <c r="B139" s="38" t="s">
        <v>31</v>
      </c>
      <c r="C139" s="39" t="s">
        <v>135</v>
      </c>
      <c r="D139" s="40" t="s">
        <v>37</v>
      </c>
      <c r="E139" s="41">
        <v>6</v>
      </c>
      <c r="F139" s="43">
        <v>0</v>
      </c>
      <c r="G139" s="44">
        <f>E139*F139</f>
        <v>0</v>
      </c>
      <c r="H139" s="45">
        <v>0</v>
      </c>
      <c r="I139" s="44">
        <f>E139*H139</f>
        <v>0</v>
      </c>
      <c r="J139" s="46">
        <v>0.01</v>
      </c>
      <c r="K139" s="47">
        <f>E139*J139</f>
        <v>0.06</v>
      </c>
    </row>
    <row r="140" spans="1:11" s="1" customFormat="1" ht="9.6" x14ac:dyDescent="0.2">
      <c r="A140" s="35"/>
      <c r="B140" s="38"/>
      <c r="C140" s="39"/>
      <c r="D140" s="40"/>
      <c r="E140" s="37"/>
      <c r="F140" s="35"/>
      <c r="G140" s="42"/>
      <c r="H140" s="37"/>
      <c r="I140" s="42"/>
      <c r="J140" s="37"/>
      <c r="K140" s="65"/>
    </row>
    <row r="141" spans="1:11" s="1" customFormat="1" ht="9.6" x14ac:dyDescent="0.2">
      <c r="A141" s="35"/>
      <c r="B141" s="38"/>
      <c r="C141" s="39" t="s">
        <v>136</v>
      </c>
      <c r="D141" s="40"/>
      <c r="E141" s="37"/>
      <c r="F141" s="35"/>
      <c r="G141" s="42"/>
      <c r="H141" s="37"/>
      <c r="I141" s="42"/>
      <c r="J141" s="37"/>
      <c r="K141" s="65"/>
    </row>
    <row r="142" spans="1:11" s="1" customFormat="1" ht="10.5" customHeight="1" x14ac:dyDescent="0.2">
      <c r="A142" s="36">
        <f>A139+1</f>
        <v>95</v>
      </c>
      <c r="B142" s="38" t="s">
        <v>31</v>
      </c>
      <c r="C142" s="39" t="s">
        <v>137</v>
      </c>
      <c r="D142" s="40" t="s">
        <v>59</v>
      </c>
      <c r="E142" s="41">
        <v>360</v>
      </c>
      <c r="F142" s="43">
        <v>0</v>
      </c>
      <c r="G142" s="44">
        <f>E142*F142</f>
        <v>0</v>
      </c>
      <c r="H142" s="45">
        <v>0</v>
      </c>
      <c r="I142" s="44">
        <f>E142*H142</f>
        <v>0</v>
      </c>
      <c r="J142" s="46">
        <v>1E-3</v>
      </c>
      <c r="K142" s="47">
        <f>E142*J142</f>
        <v>0.36</v>
      </c>
    </row>
    <row r="143" spans="1:11" s="1" customFormat="1" ht="9.6" x14ac:dyDescent="0.2">
      <c r="A143" s="36">
        <f>A142+1</f>
        <v>96</v>
      </c>
      <c r="B143" s="38" t="s">
        <v>53</v>
      </c>
      <c r="C143" s="39" t="s">
        <v>317</v>
      </c>
      <c r="D143" s="40" t="s">
        <v>37</v>
      </c>
      <c r="E143" s="41">
        <v>144</v>
      </c>
      <c r="F143" s="43">
        <v>0</v>
      </c>
      <c r="G143" s="44">
        <f>E143*F143</f>
        <v>0</v>
      </c>
      <c r="H143" s="45">
        <v>0</v>
      </c>
      <c r="I143" s="44">
        <f>E143*H143</f>
        <v>0</v>
      </c>
      <c r="J143" s="46">
        <v>3.0000000000000001E-3</v>
      </c>
      <c r="K143" s="47">
        <f>E143*J143</f>
        <v>0.432</v>
      </c>
    </row>
    <row r="144" spans="1:11" s="1" customFormat="1" ht="9.6" x14ac:dyDescent="0.2">
      <c r="A144" s="36">
        <f>A143+1</f>
        <v>97</v>
      </c>
      <c r="B144" s="38" t="s">
        <v>31</v>
      </c>
      <c r="C144" s="39" t="s">
        <v>139</v>
      </c>
      <c r="D144" s="40" t="s">
        <v>37</v>
      </c>
      <c r="E144" s="41">
        <v>72</v>
      </c>
      <c r="F144" s="43">
        <v>0</v>
      </c>
      <c r="G144" s="44">
        <f>E144*F144</f>
        <v>0</v>
      </c>
      <c r="H144" s="45">
        <v>0</v>
      </c>
      <c r="I144" s="44">
        <f>E144*H144</f>
        <v>0</v>
      </c>
      <c r="J144" s="46">
        <v>1.5E-3</v>
      </c>
      <c r="K144" s="47">
        <f>E144*J144</f>
        <v>0.108</v>
      </c>
    </row>
    <row r="145" spans="1:11" s="1" customFormat="1" ht="9.6" x14ac:dyDescent="0.2">
      <c r="A145" s="35"/>
      <c r="B145" s="38"/>
      <c r="C145" s="39"/>
      <c r="D145" s="40"/>
      <c r="E145" s="37"/>
      <c r="F145" s="35"/>
      <c r="G145" s="42"/>
      <c r="H145" s="37"/>
      <c r="I145" s="42"/>
      <c r="J145" s="37"/>
      <c r="K145" s="65"/>
    </row>
    <row r="146" spans="1:11" s="1" customFormat="1" ht="9.6" x14ac:dyDescent="0.2">
      <c r="A146" s="36">
        <f>A144+1</f>
        <v>98</v>
      </c>
      <c r="B146" s="38" t="s">
        <v>31</v>
      </c>
      <c r="C146" s="39" t="s">
        <v>79</v>
      </c>
      <c r="D146" s="40" t="s">
        <v>80</v>
      </c>
      <c r="E146" s="45">
        <v>14.4</v>
      </c>
      <c r="F146" s="43">
        <v>0</v>
      </c>
      <c r="G146" s="44">
        <f>E146*F146</f>
        <v>0</v>
      </c>
      <c r="H146" s="45">
        <v>0</v>
      </c>
      <c r="I146" s="44">
        <f>E146*H146</f>
        <v>0</v>
      </c>
      <c r="J146" s="46">
        <v>0</v>
      </c>
      <c r="K146" s="47">
        <f>E146*J146</f>
        <v>0</v>
      </c>
    </row>
    <row r="147" spans="1:11" s="17" customFormat="1" ht="10.199999999999999" x14ac:dyDescent="0.2">
      <c r="A147" s="56"/>
      <c r="B147" s="57">
        <v>62</v>
      </c>
      <c r="C147" s="58" t="s">
        <v>130</v>
      </c>
      <c r="D147" s="59"/>
      <c r="E147" s="59"/>
      <c r="F147" s="60"/>
      <c r="G147" s="61">
        <f>SUM(G135:G146)</f>
        <v>0</v>
      </c>
      <c r="H147" s="62"/>
      <c r="I147" s="63">
        <f>SUM(I135:I146)</f>
        <v>0</v>
      </c>
      <c r="J147" s="62"/>
      <c r="K147" s="64">
        <f>SUM(K135:K146)</f>
        <v>3.0900000000000003</v>
      </c>
    </row>
    <row r="148" spans="1:11" s="17" customFormat="1" ht="10.199999999999999" x14ac:dyDescent="0.2">
      <c r="A148" s="28"/>
      <c r="B148" s="29" t="s">
        <v>140</v>
      </c>
      <c r="C148" s="30" t="s">
        <v>141</v>
      </c>
      <c r="D148" s="27"/>
      <c r="E148" s="27"/>
      <c r="F148" s="31"/>
      <c r="G148" s="32"/>
      <c r="H148" s="33"/>
      <c r="I148" s="26"/>
      <c r="J148" s="33"/>
      <c r="K148" s="34"/>
    </row>
    <row r="149" spans="1:11" s="1" customFormat="1" ht="28.8" x14ac:dyDescent="0.2">
      <c r="A149" s="35"/>
      <c r="B149" s="38"/>
      <c r="C149" s="39" t="s">
        <v>142</v>
      </c>
      <c r="D149" s="40"/>
      <c r="E149" s="37"/>
      <c r="F149" s="35"/>
      <c r="G149" s="42"/>
      <c r="H149" s="37"/>
      <c r="I149" s="42"/>
      <c r="J149" s="37"/>
      <c r="K149" s="65"/>
    </row>
    <row r="150" spans="1:11" s="1" customFormat="1" ht="9.6" x14ac:dyDescent="0.2">
      <c r="A150" s="35"/>
      <c r="B150" s="38"/>
      <c r="C150" s="39"/>
      <c r="D150" s="40"/>
      <c r="E150" s="37"/>
      <c r="F150" s="35"/>
      <c r="G150" s="42"/>
      <c r="H150" s="37"/>
      <c r="I150" s="42"/>
      <c r="J150" s="37"/>
      <c r="K150" s="65"/>
    </row>
    <row r="151" spans="1:11" s="1" customFormat="1" ht="9.6" x14ac:dyDescent="0.2">
      <c r="A151" s="35"/>
      <c r="B151" s="38"/>
      <c r="C151" s="39" t="s">
        <v>143</v>
      </c>
      <c r="D151" s="40"/>
      <c r="E151" s="37"/>
      <c r="F151" s="35"/>
      <c r="G151" s="42"/>
      <c r="H151" s="37"/>
      <c r="I151" s="42"/>
      <c r="J151" s="37"/>
      <c r="K151" s="65"/>
    </row>
    <row r="152" spans="1:11" s="1" customFormat="1" ht="9.6" x14ac:dyDescent="0.2">
      <c r="A152" s="36">
        <f>A146+1</f>
        <v>99</v>
      </c>
      <c r="B152" s="38" t="s">
        <v>31</v>
      </c>
      <c r="C152" s="39" t="s">
        <v>144</v>
      </c>
      <c r="D152" s="40" t="s">
        <v>37</v>
      </c>
      <c r="E152" s="41">
        <v>33</v>
      </c>
      <c r="F152" s="43">
        <v>0</v>
      </c>
      <c r="G152" s="44">
        <f>E152*F152</f>
        <v>0</v>
      </c>
      <c r="H152" s="45">
        <v>0</v>
      </c>
      <c r="I152" s="44">
        <f>E152*H152</f>
        <v>0</v>
      </c>
      <c r="J152" s="46">
        <v>0</v>
      </c>
      <c r="K152" s="47">
        <f>E152*J152</f>
        <v>0</v>
      </c>
    </row>
    <row r="153" spans="1:11" s="1" customFormat="1" ht="9.6" x14ac:dyDescent="0.2">
      <c r="A153" s="36">
        <f>A152+1</f>
        <v>100</v>
      </c>
      <c r="B153" s="38" t="s">
        <v>31</v>
      </c>
      <c r="C153" s="39" t="s">
        <v>145</v>
      </c>
      <c r="D153" s="40" t="s">
        <v>37</v>
      </c>
      <c r="E153" s="41">
        <v>261</v>
      </c>
      <c r="F153" s="43">
        <v>0</v>
      </c>
      <c r="G153" s="44">
        <f>E153*F153</f>
        <v>0</v>
      </c>
      <c r="H153" s="45">
        <v>0</v>
      </c>
      <c r="I153" s="44">
        <f>E153*H153</f>
        <v>0</v>
      </c>
      <c r="J153" s="46">
        <v>0</v>
      </c>
      <c r="K153" s="47">
        <f>E153*J153</f>
        <v>0</v>
      </c>
    </row>
    <row r="154" spans="1:11" s="1" customFormat="1" ht="9.6" x14ac:dyDescent="0.2">
      <c r="A154" s="36">
        <f>A153+1</f>
        <v>101</v>
      </c>
      <c r="B154" s="38" t="s">
        <v>31</v>
      </c>
      <c r="C154" s="39" t="s">
        <v>146</v>
      </c>
      <c r="D154" s="40" t="s">
        <v>65</v>
      </c>
      <c r="E154" s="41">
        <v>450</v>
      </c>
      <c r="F154" s="43">
        <v>0</v>
      </c>
      <c r="G154" s="44">
        <f>E154*F154</f>
        <v>0</v>
      </c>
      <c r="H154" s="45">
        <v>0</v>
      </c>
      <c r="I154" s="44">
        <f>E154*H154</f>
        <v>0</v>
      </c>
      <c r="J154" s="46">
        <v>0</v>
      </c>
      <c r="K154" s="47">
        <f>E154*J154</f>
        <v>0</v>
      </c>
    </row>
    <row r="155" spans="1:11" s="1" customFormat="1" ht="9.6" x14ac:dyDescent="0.2">
      <c r="A155" s="35"/>
      <c r="B155" s="38"/>
      <c r="C155" s="39"/>
      <c r="D155" s="40"/>
      <c r="E155" s="37"/>
      <c r="F155" s="35"/>
      <c r="G155" s="42"/>
      <c r="H155" s="37"/>
      <c r="I155" s="42"/>
      <c r="J155" s="37"/>
      <c r="K155" s="65"/>
    </row>
    <row r="156" spans="1:11" s="1" customFormat="1" ht="9.6" x14ac:dyDescent="0.2">
      <c r="A156" s="35"/>
      <c r="B156" s="38"/>
      <c r="C156" s="39" t="s">
        <v>147</v>
      </c>
      <c r="D156" s="40"/>
      <c r="E156" s="37"/>
      <c r="F156" s="35"/>
      <c r="G156" s="42"/>
      <c r="H156" s="37"/>
      <c r="I156" s="42"/>
      <c r="J156" s="37"/>
      <c r="K156" s="65"/>
    </row>
    <row r="157" spans="1:11" s="1" customFormat="1" ht="9.6" x14ac:dyDescent="0.2">
      <c r="A157" s="36">
        <f>A154+1</f>
        <v>102</v>
      </c>
      <c r="B157" s="38" t="s">
        <v>31</v>
      </c>
      <c r="C157" s="39" t="s">
        <v>144</v>
      </c>
      <c r="D157" s="40" t="s">
        <v>37</v>
      </c>
      <c r="E157" s="41">
        <v>33</v>
      </c>
      <c r="F157" s="43">
        <v>0</v>
      </c>
      <c r="G157" s="44">
        <f>E157*F157</f>
        <v>0</v>
      </c>
      <c r="H157" s="45">
        <v>0</v>
      </c>
      <c r="I157" s="44">
        <f>E157*H157</f>
        <v>0</v>
      </c>
      <c r="J157" s="46">
        <v>0</v>
      </c>
      <c r="K157" s="47">
        <f>E157*J157</f>
        <v>0</v>
      </c>
    </row>
    <row r="158" spans="1:11" s="1" customFormat="1" ht="9.6" x14ac:dyDescent="0.2">
      <c r="A158" s="36">
        <f>A157+1</f>
        <v>103</v>
      </c>
      <c r="B158" s="38" t="s">
        <v>31</v>
      </c>
      <c r="C158" s="39" t="s">
        <v>145</v>
      </c>
      <c r="D158" s="40" t="s">
        <v>37</v>
      </c>
      <c r="E158" s="41">
        <v>261</v>
      </c>
      <c r="F158" s="43">
        <v>0</v>
      </c>
      <c r="G158" s="44">
        <f>E158*F158</f>
        <v>0</v>
      </c>
      <c r="H158" s="45">
        <v>0</v>
      </c>
      <c r="I158" s="44">
        <f>E158*H158</f>
        <v>0</v>
      </c>
      <c r="J158" s="46">
        <v>0</v>
      </c>
      <c r="K158" s="47">
        <f>E158*J158</f>
        <v>0</v>
      </c>
    </row>
    <row r="159" spans="1:11" s="1" customFormat="1" ht="9.6" x14ac:dyDescent="0.2">
      <c r="A159" s="36">
        <f>A158+1</f>
        <v>104</v>
      </c>
      <c r="B159" s="38" t="s">
        <v>31</v>
      </c>
      <c r="C159" s="39" t="s">
        <v>146</v>
      </c>
      <c r="D159" s="40" t="s">
        <v>65</v>
      </c>
      <c r="E159" s="41">
        <v>450</v>
      </c>
      <c r="F159" s="43">
        <v>0</v>
      </c>
      <c r="G159" s="44">
        <f>E159*F159</f>
        <v>0</v>
      </c>
      <c r="H159" s="45">
        <v>0</v>
      </c>
      <c r="I159" s="44">
        <f>E159*H159</f>
        <v>0</v>
      </c>
      <c r="J159" s="46">
        <v>0</v>
      </c>
      <c r="K159" s="47">
        <f>E159*J159</f>
        <v>0</v>
      </c>
    </row>
    <row r="160" spans="1:11" s="1" customFormat="1" ht="9.6" x14ac:dyDescent="0.2">
      <c r="A160" s="35"/>
      <c r="B160" s="38"/>
      <c r="C160" s="39"/>
      <c r="D160" s="40"/>
      <c r="E160" s="37"/>
      <c r="F160" s="35"/>
      <c r="G160" s="42"/>
      <c r="H160" s="37"/>
      <c r="I160" s="42"/>
      <c r="J160" s="37"/>
      <c r="K160" s="65"/>
    </row>
    <row r="161" spans="1:11" s="1" customFormat="1" ht="9.6" x14ac:dyDescent="0.2">
      <c r="A161" s="35"/>
      <c r="B161" s="38"/>
      <c r="C161" s="39" t="s">
        <v>148</v>
      </c>
      <c r="D161" s="40"/>
      <c r="E161" s="37"/>
      <c r="F161" s="35"/>
      <c r="G161" s="42"/>
      <c r="H161" s="37"/>
      <c r="I161" s="42"/>
      <c r="J161" s="37"/>
      <c r="K161" s="65"/>
    </row>
    <row r="162" spans="1:11" s="1" customFormat="1" ht="9.6" x14ac:dyDescent="0.2">
      <c r="A162" s="36">
        <f>A159+1</f>
        <v>105</v>
      </c>
      <c r="B162" s="38" t="s">
        <v>31</v>
      </c>
      <c r="C162" s="39" t="s">
        <v>144</v>
      </c>
      <c r="D162" s="40" t="s">
        <v>37</v>
      </c>
      <c r="E162" s="41">
        <v>33</v>
      </c>
      <c r="F162" s="43">
        <v>0</v>
      </c>
      <c r="G162" s="44">
        <f>E162*F162</f>
        <v>0</v>
      </c>
      <c r="H162" s="45">
        <v>0</v>
      </c>
      <c r="I162" s="44">
        <f>E162*H162</f>
        <v>0</v>
      </c>
      <c r="J162" s="46">
        <v>0</v>
      </c>
      <c r="K162" s="47">
        <f>E162*J162</f>
        <v>0</v>
      </c>
    </row>
    <row r="163" spans="1:11" s="1" customFormat="1" ht="9.6" x14ac:dyDescent="0.2">
      <c r="A163" s="36">
        <f>A162+1</f>
        <v>106</v>
      </c>
      <c r="B163" s="38" t="s">
        <v>31</v>
      </c>
      <c r="C163" s="39" t="s">
        <v>145</v>
      </c>
      <c r="D163" s="40" t="s">
        <v>37</v>
      </c>
      <c r="E163" s="41">
        <v>261</v>
      </c>
      <c r="F163" s="43">
        <v>0</v>
      </c>
      <c r="G163" s="44">
        <f>E163*F163</f>
        <v>0</v>
      </c>
      <c r="H163" s="45">
        <v>0</v>
      </c>
      <c r="I163" s="44">
        <f>E163*H163</f>
        <v>0</v>
      </c>
      <c r="J163" s="46">
        <v>0</v>
      </c>
      <c r="K163" s="47">
        <f>E163*J163</f>
        <v>0</v>
      </c>
    </row>
    <row r="164" spans="1:11" s="1" customFormat="1" ht="9.6" x14ac:dyDescent="0.2">
      <c r="A164" s="36">
        <f>A163+1</f>
        <v>107</v>
      </c>
      <c r="B164" s="38" t="s">
        <v>31</v>
      </c>
      <c r="C164" s="39" t="s">
        <v>146</v>
      </c>
      <c r="D164" s="40" t="s">
        <v>65</v>
      </c>
      <c r="E164" s="41">
        <v>450</v>
      </c>
      <c r="F164" s="43">
        <v>0</v>
      </c>
      <c r="G164" s="44">
        <f>E164*F164</f>
        <v>0</v>
      </c>
      <c r="H164" s="45">
        <v>0</v>
      </c>
      <c r="I164" s="44">
        <f>E164*H164</f>
        <v>0</v>
      </c>
      <c r="J164" s="46">
        <v>0</v>
      </c>
      <c r="K164" s="47">
        <f>E164*J164</f>
        <v>0</v>
      </c>
    </row>
    <row r="165" spans="1:11" s="17" customFormat="1" ht="10.8" thickBot="1" x14ac:dyDescent="0.25">
      <c r="A165" s="48"/>
      <c r="B165" s="50">
        <v>63</v>
      </c>
      <c r="C165" s="51" t="s">
        <v>141</v>
      </c>
      <c r="D165" s="49"/>
      <c r="E165" s="49"/>
      <c r="F165" s="52"/>
      <c r="G165" s="54">
        <f>SUM(G149:G164)</f>
        <v>0</v>
      </c>
      <c r="H165" s="53"/>
      <c r="I165" s="67">
        <f>SUM(I149:I164)</f>
        <v>0</v>
      </c>
      <c r="J165" s="53"/>
      <c r="K165" s="55">
        <f>SUM(K149:K164)</f>
        <v>0</v>
      </c>
    </row>
    <row r="166" spans="1:11" ht="13.8" thickBot="1" x14ac:dyDescent="0.3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</row>
    <row r="167" spans="1:11" s="17" customFormat="1" ht="13.8" thickBot="1" x14ac:dyDescent="0.3">
      <c r="A167" s="73"/>
      <c r="B167" s="74"/>
      <c r="C167" s="76" t="s">
        <v>149</v>
      </c>
      <c r="D167" s="75"/>
      <c r="E167" s="75"/>
      <c r="F167" s="75"/>
      <c r="G167" s="75"/>
      <c r="H167" s="75"/>
      <c r="I167" s="75"/>
      <c r="J167" s="267">
        <f>'KRYCÍ LIST #4'!E20</f>
        <v>0</v>
      </c>
      <c r="K167" s="184"/>
    </row>
  </sheetData>
  <mergeCells count="14">
    <mergeCell ref="F7:G7"/>
    <mergeCell ref="H7:I7"/>
    <mergeCell ref="J6:K7"/>
    <mergeCell ref="J167:K167"/>
    <mergeCell ref="A1:I1"/>
    <mergeCell ref="J1:K1"/>
    <mergeCell ref="A2:I2"/>
    <mergeCell ref="J2:K2"/>
    <mergeCell ref="A4:K4"/>
    <mergeCell ref="B6:B8"/>
    <mergeCell ref="C6:C8"/>
    <mergeCell ref="D6:D8"/>
    <mergeCell ref="E6:E8"/>
    <mergeCell ref="F6:I6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topLeftCell="A12" workbookViewId="0">
      <selection activeCell="E25" sqref="E25:F25"/>
    </sheetView>
  </sheetViews>
  <sheetFormatPr defaultRowHeight="13.2" x14ac:dyDescent="0.25"/>
  <cols>
    <col min="1" max="1" width="17" customWidth="1"/>
    <col min="2" max="2" width="24.44140625" customWidth="1"/>
    <col min="3" max="3" width="2.5546875" customWidth="1"/>
    <col min="4" max="4" width="14.6640625" customWidth="1"/>
    <col min="5" max="5" width="7.33203125" customWidth="1"/>
    <col min="6" max="6" width="15.88671875" customWidth="1"/>
    <col min="7" max="7" width="3.5546875" customWidth="1"/>
  </cols>
  <sheetData>
    <row r="1" spans="1:7" ht="28.5" customHeight="1" thickBot="1" x14ac:dyDescent="0.3">
      <c r="A1" s="155" t="s">
        <v>262</v>
      </c>
      <c r="B1" s="156"/>
      <c r="C1" s="156"/>
      <c r="D1" s="156"/>
      <c r="E1" s="156"/>
      <c r="F1" s="156"/>
      <c r="G1" s="156"/>
    </row>
    <row r="2" spans="1:7" ht="12.9" customHeight="1" x14ac:dyDescent="0.25">
      <c r="A2" s="121" t="s">
        <v>250</v>
      </c>
      <c r="B2" s="157" t="s">
        <v>251</v>
      </c>
      <c r="C2" s="158"/>
      <c r="D2" s="159"/>
      <c r="E2" s="157" t="s">
        <v>252</v>
      </c>
      <c r="F2" s="158"/>
      <c r="G2" s="160"/>
    </row>
    <row r="3" spans="1:7" ht="12.9" customHeight="1" x14ac:dyDescent="0.25">
      <c r="A3" s="123" t="s">
        <v>165</v>
      </c>
      <c r="B3" s="161" t="s">
        <v>170</v>
      </c>
      <c r="C3" s="162"/>
      <c r="D3" s="163"/>
      <c r="E3" s="164" t="s">
        <v>336</v>
      </c>
      <c r="F3" s="162"/>
      <c r="G3" s="165"/>
    </row>
    <row r="4" spans="1:7" ht="12.9" customHeight="1" x14ac:dyDescent="0.25">
      <c r="A4" s="150" t="s">
        <v>263</v>
      </c>
      <c r="B4" s="151"/>
      <c r="C4" s="151"/>
      <c r="D4" s="151"/>
      <c r="E4" s="151"/>
      <c r="F4" s="151"/>
      <c r="G4" s="166"/>
    </row>
    <row r="5" spans="1:7" ht="12.9" customHeight="1" x14ac:dyDescent="0.25">
      <c r="A5" s="167" t="s">
        <v>254</v>
      </c>
      <c r="B5" s="162"/>
      <c r="C5" s="162"/>
      <c r="D5" s="162"/>
      <c r="E5" s="162"/>
      <c r="F5" s="162"/>
      <c r="G5" s="165"/>
    </row>
    <row r="6" spans="1:7" ht="12.9" customHeight="1" x14ac:dyDescent="0.25">
      <c r="A6" s="150" t="s">
        <v>264</v>
      </c>
      <c r="B6" s="151"/>
      <c r="C6" s="151"/>
      <c r="D6" s="152"/>
      <c r="E6" s="126" t="s">
        <v>265</v>
      </c>
      <c r="F6" s="168">
        <v>29306922</v>
      </c>
      <c r="G6" s="169"/>
    </row>
    <row r="7" spans="1:7" ht="12.9" customHeight="1" x14ac:dyDescent="0.25">
      <c r="A7" s="167" t="s">
        <v>175</v>
      </c>
      <c r="B7" s="162"/>
      <c r="C7" s="162"/>
      <c r="D7" s="163"/>
      <c r="E7" s="115" t="s">
        <v>266</v>
      </c>
      <c r="F7" s="170" t="s">
        <v>267</v>
      </c>
      <c r="G7" s="171"/>
    </row>
    <row r="8" spans="1:7" ht="12.9" customHeight="1" x14ac:dyDescent="0.25">
      <c r="A8" s="150" t="s">
        <v>268</v>
      </c>
      <c r="B8" s="151"/>
      <c r="C8" s="151"/>
      <c r="D8" s="152"/>
      <c r="E8" s="126" t="s">
        <v>265</v>
      </c>
      <c r="F8" s="153" t="s">
        <v>280</v>
      </c>
      <c r="G8" s="154"/>
    </row>
    <row r="9" spans="1:7" ht="12.9" customHeight="1" x14ac:dyDescent="0.25">
      <c r="A9" s="167" t="s">
        <v>176</v>
      </c>
      <c r="B9" s="162"/>
      <c r="C9" s="162"/>
      <c r="D9" s="163"/>
      <c r="E9" s="115" t="s">
        <v>266</v>
      </c>
      <c r="F9" s="170" t="s">
        <v>269</v>
      </c>
      <c r="G9" s="171"/>
    </row>
    <row r="10" spans="1:7" ht="12.9" customHeight="1" x14ac:dyDescent="0.25">
      <c r="A10" s="150" t="s">
        <v>270</v>
      </c>
      <c r="B10" s="151"/>
      <c r="C10" s="151"/>
      <c r="D10" s="152"/>
      <c r="E10" s="126" t="s">
        <v>265</v>
      </c>
      <c r="F10" s="176"/>
      <c r="G10" s="166"/>
    </row>
    <row r="11" spans="1:7" ht="12.9" customHeight="1" x14ac:dyDescent="0.25">
      <c r="A11" s="167" t="s">
        <v>165</v>
      </c>
      <c r="B11" s="162"/>
      <c r="C11" s="162"/>
      <c r="D11" s="163"/>
      <c r="E11" s="115" t="s">
        <v>266</v>
      </c>
      <c r="F11" s="177"/>
      <c r="G11" s="165"/>
    </row>
    <row r="12" spans="1:7" ht="12.9" customHeight="1" x14ac:dyDescent="0.25">
      <c r="A12" s="150" t="s">
        <v>271</v>
      </c>
      <c r="B12" s="151"/>
      <c r="C12" s="151"/>
      <c r="D12" s="152"/>
      <c r="E12" s="126" t="s">
        <v>265</v>
      </c>
      <c r="F12" s="176"/>
      <c r="G12" s="166"/>
    </row>
    <row r="13" spans="1:7" ht="12.9" customHeight="1" thickBot="1" x14ac:dyDescent="0.3">
      <c r="A13" s="178" t="s">
        <v>165</v>
      </c>
      <c r="B13" s="156"/>
      <c r="C13" s="156"/>
      <c r="D13" s="179"/>
      <c r="E13" s="115" t="s">
        <v>266</v>
      </c>
      <c r="F13" s="180"/>
      <c r="G13" s="181"/>
    </row>
    <row r="14" spans="1:7" ht="28.5" customHeight="1" thickBot="1" x14ac:dyDescent="0.3">
      <c r="A14" s="182" t="s">
        <v>181</v>
      </c>
      <c r="B14" s="183"/>
      <c r="C14" s="183"/>
      <c r="D14" s="183"/>
      <c r="E14" s="183"/>
      <c r="F14" s="183"/>
      <c r="G14" s="184"/>
    </row>
    <row r="15" spans="1:7" ht="12.9" customHeight="1" x14ac:dyDescent="0.25">
      <c r="A15" s="172" t="s">
        <v>182</v>
      </c>
      <c r="B15" s="173"/>
      <c r="C15" s="173"/>
      <c r="D15" s="174"/>
      <c r="E15" s="175">
        <f>'KRYCÍ LIST #1'!E20+'KRYCÍ LIST #2'!E20+'KRYCÍ LIST #3'!E20+'KRYCÍ LIST #4'!E20</f>
        <v>0</v>
      </c>
      <c r="F15" s="173"/>
      <c r="G15" s="139" t="s">
        <v>222</v>
      </c>
    </row>
    <row r="16" spans="1:7" ht="12.9" customHeight="1" x14ac:dyDescent="0.25">
      <c r="A16" s="188" t="s">
        <v>272</v>
      </c>
      <c r="B16" s="186"/>
      <c r="C16" s="186"/>
      <c r="D16" s="189"/>
      <c r="E16" s="190">
        <f>SUM('KRYCÍ LIST #1'!E21:'KRYCÍ LIST #1'!E23)+SUM('KRYCÍ LIST #2'!E21:'KRYCÍ LIST #2'!E23)+SUM('KRYCÍ LIST #3'!E21:'KRYCÍ LIST #3'!E23)+SUM('KRYCÍ LIST #4'!E21:'KRYCÍ LIST #4'!E23)</f>
        <v>0</v>
      </c>
      <c r="F16" s="186"/>
      <c r="G16" s="140" t="s">
        <v>222</v>
      </c>
    </row>
    <row r="17" spans="1:7" ht="12.9" customHeight="1" x14ac:dyDescent="0.25">
      <c r="A17" s="188" t="s">
        <v>183</v>
      </c>
      <c r="B17" s="186"/>
      <c r="C17" s="186"/>
      <c r="D17" s="189"/>
      <c r="E17" s="190">
        <f>'KRYCÍ LIST #1'!E25+'KRYCÍ LIST #2'!E25+'KRYCÍ LIST #3'!E25+'KRYCÍ LIST #4'!E25</f>
        <v>0</v>
      </c>
      <c r="F17" s="186"/>
      <c r="G17" s="140" t="s">
        <v>222</v>
      </c>
    </row>
    <row r="18" spans="1:7" ht="12.9" customHeight="1" x14ac:dyDescent="0.25">
      <c r="A18" s="188" t="s">
        <v>208</v>
      </c>
      <c r="B18" s="186"/>
      <c r="C18" s="186"/>
      <c r="D18" s="189"/>
      <c r="E18" s="190">
        <f>'KRYCÍ LIST #1'!E26+'KRYCÍ LIST #2'!E26+'KRYCÍ LIST #3'!E26+'KRYCÍ LIST #4'!E26</f>
        <v>0</v>
      </c>
      <c r="F18" s="186"/>
      <c r="G18" s="140" t="s">
        <v>222</v>
      </c>
    </row>
    <row r="19" spans="1:7" ht="12.9" customHeight="1" x14ac:dyDescent="0.25">
      <c r="A19" s="188" t="s">
        <v>209</v>
      </c>
      <c r="B19" s="186"/>
      <c r="C19" s="186"/>
      <c r="D19" s="189"/>
      <c r="E19" s="190">
        <f>'KRYCÍ LIST #1'!E27+'KRYCÍ LIST #2'!E27+'KRYCÍ LIST #3'!E27+'KRYCÍ LIST #4'!E27</f>
        <v>0</v>
      </c>
      <c r="F19" s="186"/>
      <c r="G19" s="140" t="s">
        <v>222</v>
      </c>
    </row>
    <row r="20" spans="1:7" ht="12.9" customHeight="1" x14ac:dyDescent="0.25">
      <c r="A20" s="185"/>
      <c r="B20" s="186"/>
      <c r="C20" s="186"/>
      <c r="D20" s="186"/>
      <c r="E20" s="186"/>
      <c r="F20" s="186"/>
      <c r="G20" s="187"/>
    </row>
    <row r="21" spans="1:7" ht="12.9" customHeight="1" x14ac:dyDescent="0.25">
      <c r="A21" s="191" t="s">
        <v>273</v>
      </c>
      <c r="B21" s="186"/>
      <c r="C21" s="186"/>
      <c r="D21" s="189"/>
      <c r="E21" s="192">
        <f>'KRYCÍ LIST #1'!E28+'KRYCÍ LIST #2'!E28+'KRYCÍ LIST #3'!E28+'KRYCÍ LIST #4'!E28</f>
        <v>0</v>
      </c>
      <c r="F21" s="193"/>
      <c r="G21" s="140" t="s">
        <v>222</v>
      </c>
    </row>
    <row r="22" spans="1:7" ht="12.9" customHeight="1" x14ac:dyDescent="0.25">
      <c r="A22" s="185"/>
      <c r="B22" s="186"/>
      <c r="C22" s="186"/>
      <c r="D22" s="186"/>
      <c r="E22" s="186"/>
      <c r="F22" s="186"/>
      <c r="G22" s="187"/>
    </row>
    <row r="23" spans="1:7" ht="12.9" customHeight="1" x14ac:dyDescent="0.25">
      <c r="A23" s="188" t="s">
        <v>220</v>
      </c>
      <c r="B23" s="186"/>
      <c r="C23" s="186"/>
      <c r="D23" s="141" t="s">
        <v>274</v>
      </c>
      <c r="E23" s="190">
        <f>'KRYCÍ LIST #1'!H35+'KRYCÍ LIST #2'!H35+'KRYCÍ LIST #3'!H35+'KRYCÍ LIST #4'!H35</f>
        <v>0</v>
      </c>
      <c r="F23" s="186"/>
      <c r="G23" s="140" t="s">
        <v>222</v>
      </c>
    </row>
    <row r="24" spans="1:7" ht="12.9" customHeight="1" x14ac:dyDescent="0.25">
      <c r="A24" s="188" t="s">
        <v>223</v>
      </c>
      <c r="B24" s="186"/>
      <c r="C24" s="186"/>
      <c r="D24" s="141" t="s">
        <v>274</v>
      </c>
      <c r="E24" s="190">
        <f>'KRYCÍ LIST #1'!H36+'KRYCÍ LIST #2'!H36+'KRYCÍ LIST #3'!H36+'KRYCÍ LIST #4'!H36</f>
        <v>0</v>
      </c>
      <c r="F24" s="186"/>
      <c r="G24" s="140" t="s">
        <v>222</v>
      </c>
    </row>
    <row r="25" spans="1:7" ht="12.9" customHeight="1" x14ac:dyDescent="0.25">
      <c r="A25" s="188" t="s">
        <v>220</v>
      </c>
      <c r="B25" s="186"/>
      <c r="C25" s="186"/>
      <c r="D25" s="141" t="s">
        <v>339</v>
      </c>
      <c r="E25" s="190">
        <f>'KRYCÍ LIST #1'!H37+'KRYCÍ LIST #2'!H37+'KRYCÍ LIST #3'!H37+'KRYCÍ LIST #4'!H37</f>
        <v>0</v>
      </c>
      <c r="F25" s="186"/>
      <c r="G25" s="140" t="s">
        <v>222</v>
      </c>
    </row>
    <row r="26" spans="1:7" ht="12.9" customHeight="1" thickBot="1" x14ac:dyDescent="0.3">
      <c r="A26" s="194" t="s">
        <v>223</v>
      </c>
      <c r="B26" s="195"/>
      <c r="C26" s="195"/>
      <c r="D26" s="141" t="s">
        <v>339</v>
      </c>
      <c r="E26" s="196">
        <f>'KRYCÍ LIST #1'!H38+'KRYCÍ LIST #2'!H38+'KRYCÍ LIST #3'!H38+'KRYCÍ LIST #4'!H38</f>
        <v>0</v>
      </c>
      <c r="F26" s="195"/>
      <c r="G26" s="140" t="s">
        <v>222</v>
      </c>
    </row>
    <row r="27" spans="1:7" ht="19.5" customHeight="1" thickBot="1" x14ac:dyDescent="0.3">
      <c r="A27" s="197" t="s">
        <v>275</v>
      </c>
      <c r="B27" s="183"/>
      <c r="C27" s="183"/>
      <c r="D27" s="183"/>
      <c r="E27" s="198">
        <f>SUM(E23:E26)</f>
        <v>0</v>
      </c>
      <c r="F27" s="183"/>
      <c r="G27" s="142" t="s">
        <v>222</v>
      </c>
    </row>
    <row r="29" spans="1:7" x14ac:dyDescent="0.25">
      <c r="A29" s="199" t="s">
        <v>171</v>
      </c>
      <c r="B29" s="152"/>
      <c r="D29" s="199" t="s">
        <v>174</v>
      </c>
      <c r="E29" s="151"/>
      <c r="F29" s="151"/>
      <c r="G29" s="152"/>
    </row>
    <row r="30" spans="1:7" x14ac:dyDescent="0.25">
      <c r="A30" s="200"/>
      <c r="B30" s="146"/>
      <c r="D30" s="200"/>
      <c r="E30" s="145"/>
      <c r="F30" s="145"/>
      <c r="G30" s="146"/>
    </row>
    <row r="31" spans="1:7" x14ac:dyDescent="0.25">
      <c r="A31" s="200"/>
      <c r="B31" s="146"/>
      <c r="D31" s="200"/>
      <c r="E31" s="145"/>
      <c r="F31" s="145"/>
      <c r="G31" s="146"/>
    </row>
    <row r="32" spans="1:7" x14ac:dyDescent="0.25">
      <c r="A32" s="200"/>
      <c r="B32" s="146"/>
      <c r="D32" s="200"/>
      <c r="E32" s="145"/>
      <c r="F32" s="145"/>
      <c r="G32" s="146"/>
    </row>
    <row r="33" spans="1:7" x14ac:dyDescent="0.25">
      <c r="A33" s="200"/>
      <c r="B33" s="146"/>
      <c r="D33" s="200"/>
      <c r="E33" s="145"/>
      <c r="F33" s="145"/>
      <c r="G33" s="146"/>
    </row>
    <row r="34" spans="1:7" x14ac:dyDescent="0.25">
      <c r="A34" s="200"/>
      <c r="B34" s="146"/>
      <c r="D34" s="200"/>
      <c r="E34" s="145"/>
      <c r="F34" s="145"/>
      <c r="G34" s="146"/>
    </row>
    <row r="35" spans="1:7" x14ac:dyDescent="0.25">
      <c r="A35" s="200"/>
      <c r="B35" s="146"/>
      <c r="D35" s="200"/>
      <c r="E35" s="145"/>
      <c r="F35" s="145"/>
      <c r="G35" s="146"/>
    </row>
    <row r="36" spans="1:7" x14ac:dyDescent="0.25">
      <c r="A36" s="200"/>
      <c r="B36" s="146"/>
      <c r="D36" s="200"/>
      <c r="E36" s="145"/>
      <c r="F36" s="145"/>
      <c r="G36" s="146"/>
    </row>
    <row r="37" spans="1:7" x14ac:dyDescent="0.25">
      <c r="A37" s="200"/>
      <c r="B37" s="146"/>
      <c r="D37" s="200"/>
      <c r="E37" s="145"/>
      <c r="F37" s="145"/>
      <c r="G37" s="146"/>
    </row>
    <row r="38" spans="1:7" x14ac:dyDescent="0.25">
      <c r="A38" s="200"/>
      <c r="B38" s="146"/>
      <c r="D38" s="200"/>
      <c r="E38" s="145"/>
      <c r="F38" s="145"/>
      <c r="G38" s="146"/>
    </row>
    <row r="39" spans="1:7" x14ac:dyDescent="0.25">
      <c r="A39" s="201" t="s">
        <v>276</v>
      </c>
      <c r="B39" s="163"/>
      <c r="D39" s="201" t="s">
        <v>276</v>
      </c>
      <c r="E39" s="162"/>
      <c r="F39" s="162"/>
      <c r="G39" s="163"/>
    </row>
    <row r="41" spans="1:7" x14ac:dyDescent="0.25">
      <c r="A41" s="199" t="s">
        <v>172</v>
      </c>
      <c r="B41" s="152"/>
      <c r="D41" s="199" t="s">
        <v>180</v>
      </c>
      <c r="E41" s="151"/>
      <c r="F41" s="151"/>
      <c r="G41" s="152"/>
    </row>
    <row r="42" spans="1:7" x14ac:dyDescent="0.25">
      <c r="A42" s="200"/>
      <c r="B42" s="146"/>
      <c r="D42" s="200"/>
      <c r="E42" s="145"/>
      <c r="F42" s="145"/>
      <c r="G42" s="146"/>
    </row>
    <row r="43" spans="1:7" x14ac:dyDescent="0.25">
      <c r="A43" s="200"/>
      <c r="B43" s="146"/>
      <c r="D43" s="200"/>
      <c r="E43" s="145"/>
      <c r="F43" s="145"/>
      <c r="G43" s="146"/>
    </row>
    <row r="44" spans="1:7" x14ac:dyDescent="0.25">
      <c r="A44" s="200"/>
      <c r="B44" s="146"/>
      <c r="D44" s="200"/>
      <c r="E44" s="145"/>
      <c r="F44" s="145"/>
      <c r="G44" s="146"/>
    </row>
    <row r="45" spans="1:7" x14ac:dyDescent="0.25">
      <c r="A45" s="200"/>
      <c r="B45" s="146"/>
      <c r="D45" s="200"/>
      <c r="E45" s="145"/>
      <c r="F45" s="145"/>
      <c r="G45" s="146"/>
    </row>
    <row r="46" spans="1:7" x14ac:dyDescent="0.25">
      <c r="A46" s="200"/>
      <c r="B46" s="146"/>
      <c r="D46" s="200"/>
      <c r="E46" s="145"/>
      <c r="F46" s="145"/>
      <c r="G46" s="146"/>
    </row>
    <row r="47" spans="1:7" x14ac:dyDescent="0.25">
      <c r="A47" s="200"/>
      <c r="B47" s="146"/>
      <c r="D47" s="200"/>
      <c r="E47" s="145"/>
      <c r="F47" s="145"/>
      <c r="G47" s="146"/>
    </row>
    <row r="48" spans="1:7" x14ac:dyDescent="0.25">
      <c r="A48" s="200"/>
      <c r="B48" s="146"/>
      <c r="D48" s="200"/>
      <c r="E48" s="145"/>
      <c r="F48" s="145"/>
      <c r="G48" s="146"/>
    </row>
    <row r="49" spans="1:7" x14ac:dyDescent="0.25">
      <c r="A49" s="200"/>
      <c r="B49" s="146"/>
      <c r="D49" s="200"/>
      <c r="E49" s="145"/>
      <c r="F49" s="145"/>
      <c r="G49" s="146"/>
    </row>
    <row r="50" spans="1:7" x14ac:dyDescent="0.25">
      <c r="A50" s="200"/>
      <c r="B50" s="146"/>
      <c r="D50" s="200"/>
      <c r="E50" s="145"/>
      <c r="F50" s="145"/>
      <c r="G50" s="146"/>
    </row>
    <row r="51" spans="1:7" x14ac:dyDescent="0.25">
      <c r="A51" s="201" t="s">
        <v>276</v>
      </c>
      <c r="B51" s="163"/>
      <c r="D51" s="201" t="s">
        <v>276</v>
      </c>
      <c r="E51" s="162"/>
      <c r="F51" s="162"/>
      <c r="G51" s="163"/>
    </row>
  </sheetData>
  <mergeCells count="60">
    <mergeCell ref="A51:B51"/>
    <mergeCell ref="D41:G41"/>
    <mergeCell ref="D42:G50"/>
    <mergeCell ref="D51:G51"/>
    <mergeCell ref="A39:B39"/>
    <mergeCell ref="D30:G38"/>
    <mergeCell ref="D39:G39"/>
    <mergeCell ref="A41:B41"/>
    <mergeCell ref="A42:B50"/>
    <mergeCell ref="A30:B38"/>
    <mergeCell ref="A26:C26"/>
    <mergeCell ref="E26:F26"/>
    <mergeCell ref="A27:D27"/>
    <mergeCell ref="E27:F27"/>
    <mergeCell ref="A29:B29"/>
    <mergeCell ref="D29:G29"/>
    <mergeCell ref="A23:C23"/>
    <mergeCell ref="E23:F23"/>
    <mergeCell ref="A24:C24"/>
    <mergeCell ref="E24:F24"/>
    <mergeCell ref="A25:C25"/>
    <mergeCell ref="E25:F25"/>
    <mergeCell ref="A22:G22"/>
    <mergeCell ref="A16:D16"/>
    <mergeCell ref="E16:F16"/>
    <mergeCell ref="A17:D17"/>
    <mergeCell ref="E17:F17"/>
    <mergeCell ref="A18:D18"/>
    <mergeCell ref="E18:F18"/>
    <mergeCell ref="A19:D19"/>
    <mergeCell ref="E19:F19"/>
    <mergeCell ref="A20:G20"/>
    <mergeCell ref="A21:D21"/>
    <mergeCell ref="E21:F21"/>
    <mergeCell ref="A15:D15"/>
    <mergeCell ref="E15:F15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  <mergeCell ref="A14:G14"/>
    <mergeCell ref="A8:D8"/>
    <mergeCell ref="F8:G8"/>
    <mergeCell ref="A1:G1"/>
    <mergeCell ref="B2:D2"/>
    <mergeCell ref="E2:G2"/>
    <mergeCell ref="B3:D3"/>
    <mergeCell ref="E3:G3"/>
    <mergeCell ref="A4:G4"/>
    <mergeCell ref="A5:G5"/>
    <mergeCell ref="A6:D6"/>
    <mergeCell ref="F6:G6"/>
    <mergeCell ref="A7:D7"/>
    <mergeCell ref="F7:G7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>
      <selection activeCell="B4" sqref="B4:E4"/>
    </sheetView>
  </sheetViews>
  <sheetFormatPr defaultRowHeight="13.2" x14ac:dyDescent="0.25"/>
  <cols>
    <col min="1" max="1" width="17" customWidth="1"/>
    <col min="2" max="2" width="33.6640625" customWidth="1"/>
    <col min="3" max="3" width="8" customWidth="1"/>
    <col min="4" max="4" width="13.33203125" customWidth="1"/>
    <col min="5" max="5" width="13.44140625" customWidth="1"/>
  </cols>
  <sheetData>
    <row r="1" spans="1:5" ht="28.5" customHeight="1" thickBot="1" x14ac:dyDescent="0.3">
      <c r="A1" s="155" t="s">
        <v>249</v>
      </c>
      <c r="B1" s="156"/>
      <c r="C1" s="156"/>
      <c r="D1" s="156"/>
      <c r="E1" s="156"/>
    </row>
    <row r="2" spans="1:5" ht="12.9" customHeight="1" x14ac:dyDescent="0.25">
      <c r="A2" s="121" t="s">
        <v>250</v>
      </c>
      <c r="B2" s="157" t="s">
        <v>251</v>
      </c>
      <c r="C2" s="158"/>
      <c r="D2" s="159"/>
      <c r="E2" s="122" t="s">
        <v>252</v>
      </c>
    </row>
    <row r="3" spans="1:5" ht="12.9" customHeight="1" x14ac:dyDescent="0.25">
      <c r="A3" s="123" t="s">
        <v>165</v>
      </c>
      <c r="B3" s="205" t="s">
        <v>170</v>
      </c>
      <c r="C3" s="145"/>
      <c r="D3" s="146"/>
      <c r="E3" s="124" t="s">
        <v>336</v>
      </c>
    </row>
    <row r="4" spans="1:5" ht="12.9" customHeight="1" x14ac:dyDescent="0.25">
      <c r="A4" s="125" t="s">
        <v>253</v>
      </c>
      <c r="B4" s="202" t="s">
        <v>254</v>
      </c>
      <c r="C4" s="151"/>
      <c r="D4" s="151"/>
      <c r="E4" s="166"/>
    </row>
    <row r="5" spans="1:5" ht="12.9" customHeight="1" x14ac:dyDescent="0.25">
      <c r="A5" s="125" t="s">
        <v>171</v>
      </c>
      <c r="B5" s="202" t="s">
        <v>175</v>
      </c>
      <c r="C5" s="151"/>
      <c r="D5" s="151"/>
      <c r="E5" s="166"/>
    </row>
    <row r="6" spans="1:5" ht="12.9" customHeight="1" x14ac:dyDescent="0.25">
      <c r="A6" s="125" t="s">
        <v>172</v>
      </c>
      <c r="B6" s="202" t="s">
        <v>176</v>
      </c>
      <c r="C6" s="151"/>
      <c r="D6" s="151"/>
      <c r="E6" s="166"/>
    </row>
    <row r="7" spans="1:5" ht="12.9" customHeight="1" x14ac:dyDescent="0.25">
      <c r="A7" s="125" t="s">
        <v>174</v>
      </c>
      <c r="B7" s="202" t="s">
        <v>165</v>
      </c>
      <c r="C7" s="151"/>
      <c r="D7" s="151"/>
      <c r="E7" s="166"/>
    </row>
    <row r="8" spans="1:5" ht="12.9" customHeight="1" thickBot="1" x14ac:dyDescent="0.3">
      <c r="A8" s="125" t="s">
        <v>180</v>
      </c>
      <c r="B8" s="202" t="s">
        <v>165</v>
      </c>
      <c r="C8" s="151"/>
      <c r="D8" s="151"/>
      <c r="E8" s="166"/>
    </row>
    <row r="9" spans="1:5" ht="28.5" customHeight="1" thickBot="1" x14ac:dyDescent="0.3">
      <c r="A9" s="203" t="s">
        <v>255</v>
      </c>
      <c r="B9" s="158"/>
      <c r="C9" s="158"/>
      <c r="D9" s="158"/>
      <c r="E9" s="160"/>
    </row>
    <row r="10" spans="1:5" ht="28.5" customHeight="1" x14ac:dyDescent="0.25">
      <c r="A10" s="127" t="s">
        <v>256</v>
      </c>
      <c r="B10" s="128" t="s">
        <v>257</v>
      </c>
      <c r="C10" s="129" t="s">
        <v>258</v>
      </c>
      <c r="D10" s="130" t="s">
        <v>259</v>
      </c>
      <c r="E10" s="131" t="s">
        <v>260</v>
      </c>
    </row>
    <row r="11" spans="1:5" x14ac:dyDescent="0.25">
      <c r="A11" s="132" t="s">
        <v>247</v>
      </c>
      <c r="B11" s="133" t="s">
        <v>248</v>
      </c>
      <c r="C11" s="134"/>
      <c r="D11" s="135">
        <f>'KRYCÍ LIST #1'!E28</f>
        <v>0</v>
      </c>
      <c r="E11" s="136">
        <f>'KRYCÍ LIST #1'!H39</f>
        <v>0</v>
      </c>
    </row>
    <row r="12" spans="1:5" x14ac:dyDescent="0.25">
      <c r="A12" s="132" t="s">
        <v>241</v>
      </c>
      <c r="B12" s="133" t="s">
        <v>242</v>
      </c>
      <c r="C12" s="134"/>
      <c r="D12" s="135">
        <f>'KRYCÍ LIST #2'!E28</f>
        <v>0</v>
      </c>
      <c r="E12" s="136">
        <f>'KRYCÍ LIST #2'!H39</f>
        <v>0</v>
      </c>
    </row>
    <row r="13" spans="1:5" x14ac:dyDescent="0.25">
      <c r="A13" s="132" t="s">
        <v>234</v>
      </c>
      <c r="B13" s="133" t="s">
        <v>235</v>
      </c>
      <c r="C13" s="134"/>
      <c r="D13" s="135">
        <f>'KRYCÍ LIST #3'!E28</f>
        <v>0</v>
      </c>
      <c r="E13" s="136">
        <f>'KRYCÍ LIST #3'!H39</f>
        <v>0</v>
      </c>
    </row>
    <row r="14" spans="1:5" ht="13.8" thickBot="1" x14ac:dyDescent="0.3">
      <c r="A14" s="132" t="s">
        <v>163</v>
      </c>
      <c r="B14" s="133" t="s">
        <v>164</v>
      </c>
      <c r="C14" s="134"/>
      <c r="D14" s="135">
        <f>'KRYCÍ LIST #4'!E28</f>
        <v>0</v>
      </c>
      <c r="E14" s="136">
        <f>'KRYCÍ LIST #4'!H39</f>
        <v>0</v>
      </c>
    </row>
    <row r="15" spans="1:5" ht="19.5" customHeight="1" thickBot="1" x14ac:dyDescent="0.3">
      <c r="A15" s="197" t="s">
        <v>261</v>
      </c>
      <c r="B15" s="183"/>
      <c r="C15" s="204"/>
      <c r="D15" s="137">
        <f>SUM(D11:D14)</f>
        <v>0</v>
      </c>
      <c r="E15" s="138">
        <f>SUM(E11:E14)</f>
        <v>0</v>
      </c>
    </row>
  </sheetData>
  <mergeCells count="10">
    <mergeCell ref="B7:E7"/>
    <mergeCell ref="B8:E8"/>
    <mergeCell ref="A9:E9"/>
    <mergeCell ref="A15:C15"/>
    <mergeCell ref="A1:E1"/>
    <mergeCell ref="B2:D2"/>
    <mergeCell ref="B3:D3"/>
    <mergeCell ref="B4:E4"/>
    <mergeCell ref="B5:E5"/>
    <mergeCell ref="B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1"/>
  <sheetViews>
    <sheetView topLeftCell="A15" workbookViewId="0">
      <selection activeCell="E38" sqref="E38:F38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211" t="s">
        <v>158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9.9" customHeight="1" thickBot="1" x14ac:dyDescent="0.3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.9" customHeight="1" x14ac:dyDescent="0.25">
      <c r="A3" s="212" t="s">
        <v>159</v>
      </c>
      <c r="B3" s="158"/>
      <c r="C3" s="158"/>
      <c r="D3" s="159"/>
      <c r="E3" s="213" t="s">
        <v>160</v>
      </c>
      <c r="F3" s="158"/>
      <c r="G3" s="158"/>
      <c r="H3" s="158"/>
      <c r="I3" s="158"/>
      <c r="J3" s="159"/>
      <c r="K3" s="213" t="s">
        <v>161</v>
      </c>
      <c r="L3" s="159"/>
      <c r="M3" s="100" t="s">
        <v>162</v>
      </c>
    </row>
    <row r="4" spans="1:13" ht="12.9" customHeight="1" x14ac:dyDescent="0.25">
      <c r="A4" s="208" t="s">
        <v>247</v>
      </c>
      <c r="B4" s="162"/>
      <c r="C4" s="162"/>
      <c r="D4" s="163"/>
      <c r="E4" s="209" t="s">
        <v>248</v>
      </c>
      <c r="F4" s="162"/>
      <c r="G4" s="162"/>
      <c r="H4" s="162"/>
      <c r="I4" s="162"/>
      <c r="J4" s="163"/>
      <c r="K4" s="210" t="s">
        <v>165</v>
      </c>
      <c r="L4" s="163"/>
      <c r="M4" s="101" t="s">
        <v>337</v>
      </c>
    </row>
    <row r="5" spans="1:13" ht="12.9" customHeight="1" x14ac:dyDescent="0.25">
      <c r="A5" s="206" t="s">
        <v>166</v>
      </c>
      <c r="B5" s="151"/>
      <c r="C5" s="151"/>
      <c r="D5" s="152"/>
      <c r="E5" s="207" t="s">
        <v>167</v>
      </c>
      <c r="F5" s="151"/>
      <c r="G5" s="151"/>
      <c r="H5" s="151"/>
      <c r="I5" s="151"/>
      <c r="J5" s="152"/>
      <c r="K5" s="207" t="s">
        <v>168</v>
      </c>
      <c r="L5" s="152"/>
      <c r="M5" s="102" t="s">
        <v>169</v>
      </c>
    </row>
    <row r="6" spans="1:13" ht="12.9" customHeight="1" x14ac:dyDescent="0.25">
      <c r="A6" s="208" t="s">
        <v>165</v>
      </c>
      <c r="B6" s="162"/>
      <c r="C6" s="162"/>
      <c r="D6" s="163"/>
      <c r="E6" s="209" t="s">
        <v>170</v>
      </c>
      <c r="F6" s="162"/>
      <c r="G6" s="162"/>
      <c r="H6" s="162"/>
      <c r="I6" s="162"/>
      <c r="J6" s="163"/>
      <c r="K6" s="210" t="s">
        <v>165</v>
      </c>
      <c r="L6" s="163"/>
      <c r="M6" s="101" t="s">
        <v>165</v>
      </c>
    </row>
    <row r="7" spans="1:13" ht="12.9" customHeight="1" x14ac:dyDescent="0.25">
      <c r="A7" s="219" t="s">
        <v>171</v>
      </c>
      <c r="B7" s="186"/>
      <c r="C7" s="186"/>
      <c r="D7" s="220" t="s">
        <v>175</v>
      </c>
      <c r="E7" s="186"/>
      <c r="F7" s="186"/>
      <c r="G7" s="189"/>
      <c r="H7" s="215" t="s">
        <v>177</v>
      </c>
      <c r="I7" s="186"/>
      <c r="J7" s="186"/>
      <c r="K7" s="186"/>
      <c r="L7" s="186"/>
      <c r="M7" s="103"/>
    </row>
    <row r="8" spans="1:13" ht="12.9" customHeight="1" x14ac:dyDescent="0.25">
      <c r="A8" s="219" t="s">
        <v>172</v>
      </c>
      <c r="B8" s="186"/>
      <c r="C8" s="186"/>
      <c r="D8" s="220" t="s">
        <v>176</v>
      </c>
      <c r="E8" s="186"/>
      <c r="F8" s="186"/>
      <c r="G8" s="189"/>
      <c r="H8" s="215" t="s">
        <v>178</v>
      </c>
      <c r="I8" s="186"/>
      <c r="J8" s="186"/>
      <c r="K8" s="186"/>
      <c r="L8" s="186"/>
      <c r="M8" s="104" t="str">
        <f>IF(M7=0,"",E28/M7)</f>
        <v/>
      </c>
    </row>
    <row r="9" spans="1:13" ht="12.9" customHeight="1" x14ac:dyDescent="0.25">
      <c r="A9" s="219" t="s">
        <v>173</v>
      </c>
      <c r="B9" s="186"/>
      <c r="C9" s="186"/>
      <c r="D9" s="220" t="s">
        <v>165</v>
      </c>
      <c r="E9" s="186"/>
      <c r="F9" s="186"/>
      <c r="G9" s="189"/>
      <c r="H9" s="215" t="s">
        <v>179</v>
      </c>
      <c r="I9" s="186"/>
      <c r="J9" s="186"/>
      <c r="K9" s="216" t="s">
        <v>165</v>
      </c>
      <c r="L9" s="186"/>
      <c r="M9" s="187"/>
    </row>
    <row r="10" spans="1:13" ht="12.9" customHeight="1" x14ac:dyDescent="0.25">
      <c r="A10" s="206" t="s">
        <v>174</v>
      </c>
      <c r="B10" s="151"/>
      <c r="C10" s="151"/>
      <c r="D10" s="217" t="s">
        <v>165</v>
      </c>
      <c r="E10" s="151"/>
      <c r="F10" s="151"/>
      <c r="G10" s="152"/>
      <c r="H10" s="207" t="s">
        <v>180</v>
      </c>
      <c r="I10" s="151"/>
      <c r="J10" s="217" t="s">
        <v>165</v>
      </c>
      <c r="K10" s="151"/>
      <c r="L10" s="151"/>
      <c r="M10" s="166"/>
    </row>
    <row r="11" spans="1:13" ht="12.9" customHeight="1" thickBot="1" x14ac:dyDescent="0.3">
      <c r="A11" s="214" t="s">
        <v>165</v>
      </c>
      <c r="B11" s="156"/>
      <c r="C11" s="156"/>
      <c r="D11" s="156"/>
      <c r="E11" s="156"/>
      <c r="F11" s="156"/>
      <c r="G11" s="179"/>
      <c r="H11" s="218" t="s">
        <v>165</v>
      </c>
      <c r="I11" s="156"/>
      <c r="J11" s="156"/>
      <c r="K11" s="156"/>
      <c r="L11" s="156"/>
      <c r="M11" s="181"/>
    </row>
    <row r="12" spans="1:13" ht="28.5" customHeight="1" thickBot="1" x14ac:dyDescent="0.3">
      <c r="A12" s="182" t="s">
        <v>181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4"/>
    </row>
    <row r="13" spans="1:13" ht="12.9" customHeight="1" x14ac:dyDescent="0.25">
      <c r="A13" s="222" t="s">
        <v>182</v>
      </c>
      <c r="B13" s="173"/>
      <c r="C13" s="173"/>
      <c r="D13" s="173"/>
      <c r="E13" s="173"/>
      <c r="F13" s="173"/>
      <c r="G13" s="222" t="s">
        <v>183</v>
      </c>
      <c r="H13" s="173"/>
      <c r="I13" s="173"/>
      <c r="J13" s="173"/>
      <c r="K13" s="173"/>
      <c r="L13" s="173"/>
      <c r="M13" s="223"/>
    </row>
    <row r="14" spans="1:13" ht="12.9" customHeight="1" x14ac:dyDescent="0.25">
      <c r="A14" s="224"/>
      <c r="B14" s="215" t="s">
        <v>184</v>
      </c>
      <c r="C14" s="186"/>
      <c r="D14" s="189"/>
      <c r="E14" s="190">
        <f>'REKAPITULACE #1'!C19</f>
        <v>0</v>
      </c>
      <c r="F14" s="186"/>
      <c r="G14" s="188" t="s">
        <v>198</v>
      </c>
      <c r="H14" s="226"/>
      <c r="I14" s="226"/>
      <c r="J14" s="227"/>
      <c r="K14" s="107"/>
      <c r="L14" s="108" t="s">
        <v>199</v>
      </c>
      <c r="M14" s="112">
        <f>E20*K14/100</f>
        <v>0</v>
      </c>
    </row>
    <row r="15" spans="1:13" ht="12.9" customHeight="1" x14ac:dyDescent="0.25">
      <c r="A15" s="225"/>
      <c r="B15" s="215" t="s">
        <v>185</v>
      </c>
      <c r="C15" s="186"/>
      <c r="D15" s="189"/>
      <c r="E15" s="190">
        <f>'REKAPITULACE #1'!D19</f>
        <v>0</v>
      </c>
      <c r="F15" s="186"/>
      <c r="G15" s="188" t="s">
        <v>200</v>
      </c>
      <c r="H15" s="226"/>
      <c r="I15" s="226"/>
      <c r="J15" s="227"/>
      <c r="K15" s="107"/>
      <c r="L15" s="108" t="s">
        <v>199</v>
      </c>
      <c r="M15" s="112">
        <f>E20*K15/100</f>
        <v>0</v>
      </c>
    </row>
    <row r="16" spans="1:13" ht="12.9" customHeight="1" x14ac:dyDescent="0.25">
      <c r="A16" s="111" t="s">
        <v>186</v>
      </c>
      <c r="B16" s="221" t="s">
        <v>187</v>
      </c>
      <c r="C16" s="186"/>
      <c r="D16" s="189"/>
      <c r="E16" s="190">
        <f>'REKAPITULACE #1'!E17</f>
        <v>0</v>
      </c>
      <c r="F16" s="186"/>
      <c r="G16" s="188" t="s">
        <v>201</v>
      </c>
      <c r="H16" s="226"/>
      <c r="I16" s="226"/>
      <c r="J16" s="227"/>
      <c r="K16" s="107"/>
      <c r="L16" s="108" t="s">
        <v>199</v>
      </c>
      <c r="M16" s="112">
        <f>E20*K16/100</f>
        <v>0</v>
      </c>
    </row>
    <row r="17" spans="1:13" ht="12.9" customHeight="1" x14ac:dyDescent="0.25">
      <c r="A17" s="111" t="s">
        <v>31</v>
      </c>
      <c r="B17" s="221" t="s">
        <v>188</v>
      </c>
      <c r="C17" s="186"/>
      <c r="D17" s="189"/>
      <c r="E17" s="190">
        <v>0</v>
      </c>
      <c r="F17" s="186"/>
      <c r="G17" s="188" t="s">
        <v>202</v>
      </c>
      <c r="H17" s="226"/>
      <c r="I17" s="226"/>
      <c r="J17" s="227"/>
      <c r="K17" s="107"/>
      <c r="L17" s="108" t="s">
        <v>199</v>
      </c>
      <c r="M17" s="112">
        <f>E20*K17/100</f>
        <v>0</v>
      </c>
    </row>
    <row r="18" spans="1:13" ht="12.9" customHeight="1" x14ac:dyDescent="0.25">
      <c r="A18" s="111" t="s">
        <v>189</v>
      </c>
      <c r="B18" s="221" t="s">
        <v>190</v>
      </c>
      <c r="C18" s="186"/>
      <c r="D18" s="189"/>
      <c r="E18" s="190">
        <v>0</v>
      </c>
      <c r="F18" s="186"/>
      <c r="G18" s="188" t="s">
        <v>203</v>
      </c>
      <c r="H18" s="226"/>
      <c r="I18" s="226"/>
      <c r="J18" s="227"/>
      <c r="K18" s="107"/>
      <c r="L18" s="108" t="s">
        <v>199</v>
      </c>
      <c r="M18" s="112">
        <f>E20*K18/100</f>
        <v>0</v>
      </c>
    </row>
    <row r="19" spans="1:13" ht="12.9" customHeight="1" x14ac:dyDescent="0.25">
      <c r="A19" s="111" t="s">
        <v>191</v>
      </c>
      <c r="B19" s="221" t="s">
        <v>192</v>
      </c>
      <c r="C19" s="186"/>
      <c r="D19" s="189"/>
      <c r="E19" s="190">
        <v>0</v>
      </c>
      <c r="F19" s="186"/>
      <c r="G19" s="188" t="s">
        <v>204</v>
      </c>
      <c r="H19" s="226"/>
      <c r="I19" s="226"/>
      <c r="J19" s="227"/>
      <c r="K19" s="107"/>
      <c r="L19" s="108" t="s">
        <v>199</v>
      </c>
      <c r="M19" s="112">
        <f>E20*K19/100</f>
        <v>0</v>
      </c>
    </row>
    <row r="20" spans="1:13" ht="12.9" customHeight="1" x14ac:dyDescent="0.25">
      <c r="A20" s="188" t="s">
        <v>193</v>
      </c>
      <c r="B20" s="226"/>
      <c r="C20" s="226"/>
      <c r="D20" s="227"/>
      <c r="E20" s="190">
        <f>SUM(E16:E19)</f>
        <v>0</v>
      </c>
      <c r="F20" s="186"/>
      <c r="G20" s="188" t="s">
        <v>205</v>
      </c>
      <c r="H20" s="226"/>
      <c r="I20" s="226"/>
      <c r="J20" s="227"/>
      <c r="K20" s="107"/>
      <c r="L20" s="108" t="s">
        <v>199</v>
      </c>
      <c r="M20" s="112">
        <f>E20*K20/100</f>
        <v>0</v>
      </c>
    </row>
    <row r="21" spans="1:13" ht="12.9" customHeight="1" x14ac:dyDescent="0.25">
      <c r="A21" s="188" t="s">
        <v>194</v>
      </c>
      <c r="B21" s="226"/>
      <c r="C21" s="226"/>
      <c r="D21" s="227"/>
      <c r="E21" s="190">
        <v>0</v>
      </c>
      <c r="F21" s="186"/>
      <c r="G21" s="188" t="s">
        <v>206</v>
      </c>
      <c r="H21" s="226"/>
      <c r="I21" s="226"/>
      <c r="J21" s="227"/>
      <c r="K21" s="107"/>
      <c r="L21" s="108" t="s">
        <v>199</v>
      </c>
      <c r="M21" s="112">
        <f>E20*K21/100</f>
        <v>0</v>
      </c>
    </row>
    <row r="22" spans="1:13" ht="12.9" customHeight="1" x14ac:dyDescent="0.25">
      <c r="A22" s="188" t="s">
        <v>195</v>
      </c>
      <c r="B22" s="226"/>
      <c r="C22" s="226"/>
      <c r="D22" s="227"/>
      <c r="E22" s="190">
        <v>0</v>
      </c>
      <c r="F22" s="186"/>
      <c r="G22" s="188" t="s">
        <v>207</v>
      </c>
      <c r="H22" s="226"/>
      <c r="I22" s="226"/>
      <c r="J22" s="227"/>
      <c r="K22" s="107"/>
      <c r="L22" s="108" t="s">
        <v>199</v>
      </c>
      <c r="M22" s="112">
        <f>E20*K22/100</f>
        <v>0</v>
      </c>
    </row>
    <row r="23" spans="1:13" ht="12.9" customHeight="1" thickBot="1" x14ac:dyDescent="0.3">
      <c r="A23" s="188" t="s">
        <v>196</v>
      </c>
      <c r="B23" s="226"/>
      <c r="C23" s="226"/>
      <c r="D23" s="227"/>
      <c r="E23" s="190">
        <v>0</v>
      </c>
      <c r="F23" s="186"/>
      <c r="G23" s="150"/>
      <c r="H23" s="176"/>
      <c r="I23" s="176"/>
      <c r="J23" s="228"/>
      <c r="K23" s="109"/>
      <c r="L23" s="110" t="s">
        <v>199</v>
      </c>
      <c r="M23" s="113">
        <f>E20*K23/100</f>
        <v>0</v>
      </c>
    </row>
    <row r="24" spans="1:13" ht="12.9" customHeight="1" x14ac:dyDescent="0.25">
      <c r="A24" s="188" t="s">
        <v>197</v>
      </c>
      <c r="B24" s="226"/>
      <c r="C24" s="226"/>
      <c r="D24" s="226"/>
      <c r="E24" s="190">
        <f>SUM(E20:E23)</f>
        <v>0</v>
      </c>
      <c r="F24" s="186"/>
      <c r="G24" s="222" t="s">
        <v>208</v>
      </c>
      <c r="H24" s="173"/>
      <c r="I24" s="173"/>
      <c r="J24" s="173"/>
      <c r="K24" s="173"/>
      <c r="L24" s="173"/>
      <c r="M24" s="229"/>
    </row>
    <row r="25" spans="1:13" ht="12.9" customHeight="1" x14ac:dyDescent="0.25">
      <c r="A25" s="188" t="s">
        <v>210</v>
      </c>
      <c r="B25" s="226"/>
      <c r="C25" s="226"/>
      <c r="D25" s="227"/>
      <c r="E25" s="190">
        <f>SUM(M14:M23)</f>
        <v>0</v>
      </c>
      <c r="F25" s="186"/>
      <c r="G25" s="188"/>
      <c r="H25" s="226"/>
      <c r="I25" s="226"/>
      <c r="J25" s="227"/>
      <c r="K25" s="107"/>
      <c r="L25" s="108" t="s">
        <v>199</v>
      </c>
      <c r="M25" s="112">
        <f>E20*K25/100</f>
        <v>0</v>
      </c>
    </row>
    <row r="26" spans="1:13" ht="12.9" customHeight="1" thickBot="1" x14ac:dyDescent="0.3">
      <c r="A26" s="188" t="s">
        <v>211</v>
      </c>
      <c r="B26" s="226"/>
      <c r="C26" s="226"/>
      <c r="D26" s="227"/>
      <c r="E26" s="190">
        <f>SUM(M25:M26)</f>
        <v>0</v>
      </c>
      <c r="F26" s="186"/>
      <c r="G26" s="150"/>
      <c r="H26" s="176"/>
      <c r="I26" s="176"/>
      <c r="J26" s="228"/>
      <c r="K26" s="109"/>
      <c r="L26" s="110" t="s">
        <v>199</v>
      </c>
      <c r="M26" s="113">
        <f>E20*K26/100</f>
        <v>0</v>
      </c>
    </row>
    <row r="27" spans="1:13" ht="12.9" customHeight="1" thickBot="1" x14ac:dyDescent="0.3">
      <c r="A27" s="150" t="s">
        <v>212</v>
      </c>
      <c r="B27" s="176"/>
      <c r="C27" s="176"/>
      <c r="D27" s="228"/>
      <c r="E27" s="237">
        <f>SUM(M28:M28)</f>
        <v>0</v>
      </c>
      <c r="F27" s="151"/>
      <c r="G27" s="222" t="s">
        <v>209</v>
      </c>
      <c r="H27" s="173"/>
      <c r="I27" s="173"/>
      <c r="J27" s="173"/>
      <c r="K27" s="173"/>
      <c r="L27" s="173"/>
      <c r="M27" s="229"/>
    </row>
    <row r="28" spans="1:13" ht="12.9" customHeight="1" thickBot="1" x14ac:dyDescent="0.3">
      <c r="A28" s="238" t="s">
        <v>213</v>
      </c>
      <c r="B28" s="239"/>
      <c r="C28" s="239"/>
      <c r="D28" s="240"/>
      <c r="E28" s="241">
        <f>SUM(E24:E27)</f>
        <v>0</v>
      </c>
      <c r="F28" s="158"/>
      <c r="G28" s="150"/>
      <c r="H28" s="176"/>
      <c r="I28" s="176"/>
      <c r="J28" s="228"/>
      <c r="K28" s="109"/>
      <c r="L28" s="110" t="s">
        <v>199</v>
      </c>
      <c r="M28" s="113">
        <f>E20*K28/100</f>
        <v>0</v>
      </c>
    </row>
    <row r="29" spans="1:13" s="3" customFormat="1" ht="12.9" customHeight="1" x14ac:dyDescent="0.25">
      <c r="A29" s="230" t="s">
        <v>214</v>
      </c>
      <c r="B29" s="231"/>
      <c r="C29" s="231"/>
      <c r="D29" s="232"/>
      <c r="E29" s="233" t="s">
        <v>215</v>
      </c>
      <c r="F29" s="231"/>
      <c r="G29" s="232"/>
      <c r="H29" s="233" t="s">
        <v>216</v>
      </c>
      <c r="I29" s="231"/>
      <c r="J29" s="231"/>
      <c r="K29" s="231"/>
      <c r="L29" s="231"/>
      <c r="M29" s="234"/>
    </row>
    <row r="30" spans="1:13" ht="12.9" customHeight="1" x14ac:dyDescent="0.25">
      <c r="A30" s="235" t="s">
        <v>165</v>
      </c>
      <c r="B30" s="151"/>
      <c r="C30" s="151"/>
      <c r="D30" s="152"/>
      <c r="E30" s="114" t="s">
        <v>217</v>
      </c>
      <c r="F30" s="176"/>
      <c r="G30" s="152"/>
      <c r="H30" s="114" t="s">
        <v>217</v>
      </c>
      <c r="I30" s="176"/>
      <c r="J30" s="151"/>
      <c r="K30" s="151"/>
      <c r="L30" s="151"/>
      <c r="M30" s="236"/>
    </row>
    <row r="31" spans="1:13" ht="12.9" customHeight="1" x14ac:dyDescent="0.25">
      <c r="A31" s="246" t="s">
        <v>218</v>
      </c>
      <c r="B31" s="145"/>
      <c r="C31" s="247"/>
      <c r="D31" s="146"/>
      <c r="E31" s="114" t="s">
        <v>218</v>
      </c>
      <c r="F31" s="247"/>
      <c r="G31" s="146"/>
      <c r="H31" s="114" t="s">
        <v>218</v>
      </c>
      <c r="I31" s="247"/>
      <c r="J31" s="145"/>
      <c r="K31" s="145"/>
      <c r="L31" s="145"/>
      <c r="M31" s="248"/>
    </row>
    <row r="32" spans="1:13" ht="12.9" customHeight="1" x14ac:dyDescent="0.25">
      <c r="A32" s="246"/>
      <c r="B32" s="145"/>
      <c r="C32" s="145"/>
      <c r="D32" s="146"/>
      <c r="E32" s="250" t="s">
        <v>219</v>
      </c>
      <c r="F32" s="145"/>
      <c r="G32" s="146"/>
      <c r="H32" s="250" t="s">
        <v>219</v>
      </c>
      <c r="I32" s="145"/>
      <c r="J32" s="145"/>
      <c r="K32" s="145"/>
      <c r="L32" s="145"/>
      <c r="M32" s="248"/>
    </row>
    <row r="33" spans="1:13" x14ac:dyDescent="0.25">
      <c r="A33" s="246"/>
      <c r="B33" s="247"/>
      <c r="C33" s="247"/>
      <c r="D33" s="249"/>
      <c r="E33" s="250"/>
      <c r="F33" s="247"/>
      <c r="G33" s="249"/>
      <c r="H33" s="250"/>
      <c r="I33" s="247"/>
      <c r="J33" s="247"/>
      <c r="K33" s="247"/>
      <c r="L33" s="247"/>
      <c r="M33" s="251"/>
    </row>
    <row r="34" spans="1:13" ht="56.25" customHeight="1" thickBot="1" x14ac:dyDescent="0.3">
      <c r="A34" s="246"/>
      <c r="B34" s="247"/>
      <c r="C34" s="247"/>
      <c r="D34" s="249"/>
      <c r="E34" s="250"/>
      <c r="F34" s="247"/>
      <c r="G34" s="249"/>
      <c r="H34" s="250"/>
      <c r="I34" s="247"/>
      <c r="J34" s="247"/>
      <c r="K34" s="247"/>
      <c r="L34" s="247"/>
      <c r="M34" s="251"/>
    </row>
    <row r="35" spans="1:13" ht="12.9" customHeight="1" x14ac:dyDescent="0.25">
      <c r="A35" s="172" t="s">
        <v>220</v>
      </c>
      <c r="B35" s="242"/>
      <c r="C35" s="242"/>
      <c r="D35" s="243"/>
      <c r="E35" s="244">
        <v>21</v>
      </c>
      <c r="F35" s="173"/>
      <c r="G35" s="116" t="s">
        <v>221</v>
      </c>
      <c r="H35" s="175">
        <f>E28-H37</f>
        <v>0</v>
      </c>
      <c r="I35" s="173"/>
      <c r="J35" s="173"/>
      <c r="K35" s="173"/>
      <c r="L35" s="173"/>
      <c r="M35" s="117" t="s">
        <v>222</v>
      </c>
    </row>
    <row r="36" spans="1:13" ht="12.9" customHeight="1" x14ac:dyDescent="0.25">
      <c r="A36" s="188" t="s">
        <v>223</v>
      </c>
      <c r="B36" s="226"/>
      <c r="C36" s="226"/>
      <c r="D36" s="227"/>
      <c r="E36" s="245">
        <v>21</v>
      </c>
      <c r="F36" s="186"/>
      <c r="G36" s="106" t="s">
        <v>221</v>
      </c>
      <c r="H36" s="190">
        <f>H35*E36/100</f>
        <v>0</v>
      </c>
      <c r="I36" s="186"/>
      <c r="J36" s="186"/>
      <c r="K36" s="186"/>
      <c r="L36" s="186"/>
      <c r="M36" s="118" t="s">
        <v>222</v>
      </c>
    </row>
    <row r="37" spans="1:13" ht="12.9" customHeight="1" x14ac:dyDescent="0.25">
      <c r="A37" s="188" t="s">
        <v>220</v>
      </c>
      <c r="B37" s="226"/>
      <c r="C37" s="226"/>
      <c r="D37" s="227"/>
      <c r="E37" s="245">
        <v>12</v>
      </c>
      <c r="F37" s="186"/>
      <c r="G37" s="106" t="s">
        <v>221</v>
      </c>
      <c r="H37" s="190">
        <v>0</v>
      </c>
      <c r="I37" s="255"/>
      <c r="J37" s="255"/>
      <c r="K37" s="255"/>
      <c r="L37" s="255"/>
      <c r="M37" s="118" t="s">
        <v>222</v>
      </c>
    </row>
    <row r="38" spans="1:13" ht="12.9" customHeight="1" x14ac:dyDescent="0.25">
      <c r="A38" s="188" t="s">
        <v>223</v>
      </c>
      <c r="B38" s="226"/>
      <c r="C38" s="226"/>
      <c r="D38" s="227"/>
      <c r="E38" s="245">
        <v>12</v>
      </c>
      <c r="F38" s="186"/>
      <c r="G38" s="106" t="s">
        <v>221</v>
      </c>
      <c r="H38" s="190">
        <f>H37*E38/100</f>
        <v>0</v>
      </c>
      <c r="I38" s="186"/>
      <c r="J38" s="186"/>
      <c r="K38" s="186"/>
      <c r="L38" s="186"/>
      <c r="M38" s="118" t="s">
        <v>222</v>
      </c>
    </row>
    <row r="39" spans="1:13" s="119" customFormat="1" ht="19.5" customHeight="1" thickBot="1" x14ac:dyDescent="0.3">
      <c r="A39" s="252" t="s">
        <v>224</v>
      </c>
      <c r="B39" s="253"/>
      <c r="C39" s="253"/>
      <c r="D39" s="253"/>
      <c r="E39" s="253"/>
      <c r="F39" s="253"/>
      <c r="G39" s="253"/>
      <c r="H39" s="254">
        <f>SUM(H35:H38)</f>
        <v>0</v>
      </c>
      <c r="I39" s="195"/>
      <c r="J39" s="195"/>
      <c r="K39" s="195"/>
      <c r="L39" s="195"/>
      <c r="M39" s="120" t="s">
        <v>222</v>
      </c>
    </row>
    <row r="40" spans="1:13" ht="12.9" customHeight="1" x14ac:dyDescent="0.25"/>
    <row r="41" spans="1:13" ht="12.9" customHeight="1" x14ac:dyDescent="0.25">
      <c r="A41" s="247" t="s">
        <v>225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9"/>
  <sheetViews>
    <sheetView tabSelected="1" workbookViewId="0">
      <selection activeCell="B12" sqref="B1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61" t="s">
        <v>0</v>
      </c>
      <c r="B1" s="145"/>
      <c r="C1" s="145"/>
      <c r="D1" s="261" t="s">
        <v>338</v>
      </c>
      <c r="E1" s="145"/>
    </row>
    <row r="2" spans="1:5" s="2" customFormat="1" x14ac:dyDescent="0.25">
      <c r="A2" s="261" t="s">
        <v>243</v>
      </c>
      <c r="B2" s="145"/>
      <c r="C2" s="145"/>
      <c r="D2" s="261" t="s">
        <v>2</v>
      </c>
      <c r="E2" s="145"/>
    </row>
    <row r="3" spans="1:5" s="1" customFormat="1" ht="9.6" x14ac:dyDescent="0.2"/>
    <row r="4" spans="1:5" s="3" customFormat="1" x14ac:dyDescent="0.25">
      <c r="A4" s="262" t="s">
        <v>150</v>
      </c>
      <c r="B4" s="145"/>
      <c r="C4" s="145"/>
      <c r="D4" s="145"/>
      <c r="E4" s="145"/>
    </row>
    <row r="5" spans="1:5" s="1" customFormat="1" ht="10.199999999999999" thickBot="1" x14ac:dyDescent="0.25"/>
    <row r="6" spans="1:5" s="1" customFormat="1" ht="9.75" customHeight="1" x14ac:dyDescent="0.25">
      <c r="A6" s="256" t="s">
        <v>151</v>
      </c>
      <c r="B6" s="258" t="s">
        <v>152</v>
      </c>
      <c r="C6" s="260" t="s">
        <v>153</v>
      </c>
      <c r="D6" s="173"/>
      <c r="E6" s="223"/>
    </row>
    <row r="7" spans="1:5" s="1" customFormat="1" ht="9.75" customHeight="1" thickBot="1" x14ac:dyDescent="0.25">
      <c r="A7" s="257"/>
      <c r="B7" s="259"/>
      <c r="C7" s="78" t="s">
        <v>17</v>
      </c>
      <c r="D7" s="79" t="s">
        <v>22</v>
      </c>
      <c r="E7" s="80" t="s">
        <v>154</v>
      </c>
    </row>
    <row r="8" spans="1:5" s="16" customFormat="1" ht="10.199999999999999" x14ac:dyDescent="0.2">
      <c r="A8" s="81"/>
      <c r="B8" s="84" t="s">
        <v>28</v>
      </c>
      <c r="C8" s="82"/>
      <c r="D8" s="82"/>
      <c r="E8" s="83"/>
    </row>
    <row r="9" spans="1:5" s="16" customFormat="1" ht="10.199999999999999" x14ac:dyDescent="0.2">
      <c r="A9" s="85">
        <v>1</v>
      </c>
      <c r="B9" s="30" t="s">
        <v>30</v>
      </c>
      <c r="C9" s="86">
        <f>'ROZPOČET #1'!G12</f>
        <v>0</v>
      </c>
      <c r="D9" s="86">
        <f>'ROZPOČET #1'!I12</f>
        <v>0</v>
      </c>
      <c r="E9" s="87">
        <f t="shared" ref="E9:E16" si="0">C9+D9</f>
        <v>0</v>
      </c>
    </row>
    <row r="10" spans="1:5" s="16" customFormat="1" ht="10.199999999999999" x14ac:dyDescent="0.2">
      <c r="A10" s="88">
        <v>2</v>
      </c>
      <c r="B10" s="89" t="s">
        <v>155</v>
      </c>
      <c r="C10" s="90">
        <f>'ROZPOČET #1'!G16</f>
        <v>0</v>
      </c>
      <c r="D10" s="90">
        <f>'ROZPOČET #1'!I16</f>
        <v>0</v>
      </c>
      <c r="E10" s="91">
        <f t="shared" si="0"/>
        <v>0</v>
      </c>
    </row>
    <row r="11" spans="1:5" s="16" customFormat="1" ht="10.199999999999999" x14ac:dyDescent="0.2">
      <c r="A11" s="88">
        <v>3</v>
      </c>
      <c r="B11" s="89" t="s">
        <v>42</v>
      </c>
      <c r="C11" s="90">
        <f>'ROZPOČET #1'!G44</f>
        <v>0</v>
      </c>
      <c r="D11" s="90">
        <f>'ROZPOČET #1'!I44</f>
        <v>0</v>
      </c>
      <c r="E11" s="91">
        <f t="shared" si="0"/>
        <v>0</v>
      </c>
    </row>
    <row r="12" spans="1:5" s="16" customFormat="1" ht="10.199999999999999" x14ac:dyDescent="0.2">
      <c r="A12" s="88">
        <v>4</v>
      </c>
      <c r="B12" s="89" t="s">
        <v>82</v>
      </c>
      <c r="C12" s="90">
        <f>'ROZPOČET #1'!G72</f>
        <v>0</v>
      </c>
      <c r="D12" s="90">
        <f>'ROZPOČET #1'!I72</f>
        <v>0</v>
      </c>
      <c r="E12" s="91">
        <f t="shared" si="0"/>
        <v>0</v>
      </c>
    </row>
    <row r="13" spans="1:5" s="16" customFormat="1" ht="10.199999999999999" x14ac:dyDescent="0.2">
      <c r="A13" s="88">
        <v>5</v>
      </c>
      <c r="B13" s="89" t="s">
        <v>103</v>
      </c>
      <c r="C13" s="90">
        <f>'ROZPOČET #1'!G100</f>
        <v>0</v>
      </c>
      <c r="D13" s="90">
        <f>'ROZPOČET #1'!I100</f>
        <v>0</v>
      </c>
      <c r="E13" s="91">
        <f t="shared" si="0"/>
        <v>0</v>
      </c>
    </row>
    <row r="14" spans="1:5" s="16" customFormat="1" ht="10.199999999999999" x14ac:dyDescent="0.2">
      <c r="A14" s="88">
        <v>61</v>
      </c>
      <c r="B14" s="89" t="s">
        <v>114</v>
      </c>
      <c r="C14" s="90">
        <f>'ROZPOČET #1'!G124</f>
        <v>0</v>
      </c>
      <c r="D14" s="90">
        <f>'ROZPOČET #1'!I124</f>
        <v>0</v>
      </c>
      <c r="E14" s="91">
        <f t="shared" si="0"/>
        <v>0</v>
      </c>
    </row>
    <row r="15" spans="1:5" s="16" customFormat="1" ht="10.199999999999999" x14ac:dyDescent="0.2">
      <c r="A15" s="88">
        <v>62</v>
      </c>
      <c r="B15" s="89" t="s">
        <v>130</v>
      </c>
      <c r="C15" s="90">
        <f>'ROZPOČET #1'!G132</f>
        <v>0</v>
      </c>
      <c r="D15" s="90">
        <f>'ROZPOČET #1'!I132</f>
        <v>0</v>
      </c>
      <c r="E15" s="91">
        <f t="shared" si="0"/>
        <v>0</v>
      </c>
    </row>
    <row r="16" spans="1:5" s="16" customFormat="1" ht="10.199999999999999" x14ac:dyDescent="0.2">
      <c r="A16" s="88">
        <v>63</v>
      </c>
      <c r="B16" s="89" t="s">
        <v>141</v>
      </c>
      <c r="C16" s="90">
        <f>'ROZPOČET #1'!G150</f>
        <v>0</v>
      </c>
      <c r="D16" s="90">
        <f>'ROZPOČET #1'!I150</f>
        <v>0</v>
      </c>
      <c r="E16" s="91">
        <f t="shared" si="0"/>
        <v>0</v>
      </c>
    </row>
    <row r="17" spans="1:5" s="16" customFormat="1" ht="10.8" thickBot="1" x14ac:dyDescent="0.25">
      <c r="A17" s="92"/>
      <c r="B17" s="93" t="s">
        <v>156</v>
      </c>
      <c r="C17" s="94">
        <f>SUM(C9:C16)</f>
        <v>0</v>
      </c>
      <c r="D17" s="94">
        <f>SUM(D9:D16)</f>
        <v>0</v>
      </c>
      <c r="E17" s="95">
        <f>SUM(E9:E16)</f>
        <v>0</v>
      </c>
    </row>
    <row r="18" spans="1:5" s="1" customFormat="1" ht="10.199999999999999" thickBot="1" x14ac:dyDescent="0.25"/>
    <row r="19" spans="1:5" s="16" customFormat="1" ht="10.8" thickBot="1" x14ac:dyDescent="0.25">
      <c r="A19" s="96"/>
      <c r="B19" s="97" t="s">
        <v>157</v>
      </c>
      <c r="C19" s="98">
        <f>C17</f>
        <v>0</v>
      </c>
      <c r="D19" s="98">
        <f>D17</f>
        <v>0</v>
      </c>
      <c r="E19" s="99">
        <f>E17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52"/>
  <sheetViews>
    <sheetView topLeftCell="A41" workbookViewId="0">
      <selection activeCell="K66" sqref="K66"/>
    </sheetView>
  </sheetViews>
  <sheetFormatPr defaultRowHeight="13.2" x14ac:dyDescent="0.25"/>
  <cols>
    <col min="1" max="1" width="3.6640625" customWidth="1"/>
    <col min="2" max="2" width="11" customWidth="1"/>
    <col min="3" max="3" width="44.8867187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61" t="s">
        <v>0</v>
      </c>
      <c r="B1" s="145"/>
      <c r="C1" s="145"/>
      <c r="D1" s="145"/>
      <c r="E1" s="145"/>
      <c r="F1" s="145"/>
      <c r="G1" s="145"/>
      <c r="H1" s="145"/>
      <c r="I1" s="145"/>
      <c r="J1" s="261" t="s">
        <v>338</v>
      </c>
      <c r="K1" s="145"/>
    </row>
    <row r="2" spans="1:11" s="2" customFormat="1" x14ac:dyDescent="0.25">
      <c r="A2" s="261" t="s">
        <v>243</v>
      </c>
      <c r="B2" s="145"/>
      <c r="C2" s="145"/>
      <c r="D2" s="145"/>
      <c r="E2" s="145"/>
      <c r="F2" s="145"/>
      <c r="G2" s="145"/>
      <c r="H2" s="145"/>
      <c r="I2" s="145"/>
      <c r="J2" s="261" t="s">
        <v>2</v>
      </c>
      <c r="K2" s="145"/>
    </row>
    <row r="3" spans="1:11" x14ac:dyDescent="0.25">
      <c r="A3" s="262" t="s">
        <v>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s="1" customFormat="1" ht="10.199999999999999" thickBot="1" x14ac:dyDescent="0.25"/>
    <row r="5" spans="1:11" s="1" customFormat="1" ht="9.75" customHeight="1" x14ac:dyDescent="0.25">
      <c r="A5" s="4" t="s">
        <v>4</v>
      </c>
      <c r="B5" s="265" t="s">
        <v>8</v>
      </c>
      <c r="C5" s="265" t="s">
        <v>10</v>
      </c>
      <c r="D5" s="265" t="s">
        <v>12</v>
      </c>
      <c r="E5" s="265" t="s">
        <v>14</v>
      </c>
      <c r="F5" s="268" t="s">
        <v>16</v>
      </c>
      <c r="G5" s="173"/>
      <c r="H5" s="173"/>
      <c r="I5" s="173"/>
      <c r="J5" s="265" t="s">
        <v>25</v>
      </c>
      <c r="K5" s="160"/>
    </row>
    <row r="6" spans="1:11" s="1" customFormat="1" ht="9.75" customHeight="1" x14ac:dyDescent="0.25">
      <c r="A6" s="5" t="s">
        <v>5</v>
      </c>
      <c r="B6" s="200"/>
      <c r="C6" s="200"/>
      <c r="D6" s="200"/>
      <c r="E6" s="200"/>
      <c r="F6" s="263" t="s">
        <v>17</v>
      </c>
      <c r="G6" s="151"/>
      <c r="H6" s="264" t="s">
        <v>22</v>
      </c>
      <c r="I6" s="151"/>
      <c r="J6" s="200"/>
      <c r="K6" s="266"/>
    </row>
    <row r="7" spans="1:11" s="1" customFormat="1" ht="9.75" customHeight="1" x14ac:dyDescent="0.2">
      <c r="A7" s="5" t="s">
        <v>6</v>
      </c>
      <c r="B7" s="200"/>
      <c r="C7" s="200"/>
      <c r="D7" s="200"/>
      <c r="E7" s="200"/>
      <c r="F7" s="8" t="s">
        <v>18</v>
      </c>
      <c r="G7" s="10" t="s">
        <v>20</v>
      </c>
      <c r="H7" s="12" t="s">
        <v>18</v>
      </c>
      <c r="I7" s="10" t="s">
        <v>20</v>
      </c>
      <c r="J7" s="12" t="s">
        <v>18</v>
      </c>
      <c r="K7" s="14" t="s">
        <v>20</v>
      </c>
    </row>
    <row r="8" spans="1:11" s="1" customFormat="1" ht="9.75" customHeight="1" thickBot="1" x14ac:dyDescent="0.25">
      <c r="A8" s="6" t="s">
        <v>7</v>
      </c>
      <c r="B8" s="7" t="s">
        <v>9</v>
      </c>
      <c r="C8" s="7" t="s">
        <v>11</v>
      </c>
      <c r="D8" s="7" t="s">
        <v>13</v>
      </c>
      <c r="E8" s="7" t="s">
        <v>15</v>
      </c>
      <c r="F8" s="9" t="s">
        <v>19</v>
      </c>
      <c r="G8" s="11" t="s">
        <v>21</v>
      </c>
      <c r="H8" s="13" t="s">
        <v>23</v>
      </c>
      <c r="I8" s="11" t="s">
        <v>24</v>
      </c>
      <c r="J8" s="13" t="s">
        <v>26</v>
      </c>
      <c r="K8" s="15" t="s">
        <v>27</v>
      </c>
    </row>
    <row r="9" spans="1:11" s="17" customFormat="1" ht="10.199999999999999" x14ac:dyDescent="0.2">
      <c r="A9" s="19"/>
      <c r="B9" s="18"/>
      <c r="C9" s="20" t="s">
        <v>28</v>
      </c>
      <c r="D9" s="18"/>
      <c r="E9" s="18"/>
      <c r="F9" s="21"/>
      <c r="G9" s="22"/>
      <c r="H9" s="23"/>
      <c r="J9" s="23"/>
      <c r="K9" s="24"/>
    </row>
    <row r="10" spans="1:11" s="17" customFormat="1" ht="10.199999999999999" x14ac:dyDescent="0.2">
      <c r="A10" s="28"/>
      <c r="B10" s="29" t="s">
        <v>29</v>
      </c>
      <c r="C10" s="30" t="s">
        <v>30</v>
      </c>
      <c r="D10" s="27"/>
      <c r="E10" s="27"/>
      <c r="F10" s="31"/>
      <c r="G10" s="32"/>
      <c r="H10" s="33"/>
      <c r="I10" s="26"/>
      <c r="J10" s="33"/>
      <c r="K10" s="34"/>
    </row>
    <row r="11" spans="1:11" s="1" customFormat="1" ht="9.6" x14ac:dyDescent="0.2">
      <c r="A11" s="36">
        <v>1</v>
      </c>
      <c r="B11" s="38" t="s">
        <v>31</v>
      </c>
      <c r="C11" s="39" t="s">
        <v>32</v>
      </c>
      <c r="D11" s="40" t="s">
        <v>33</v>
      </c>
      <c r="E11" s="41">
        <v>31</v>
      </c>
      <c r="F11" s="43">
        <v>0</v>
      </c>
      <c r="G11" s="44">
        <f>E11*F11</f>
        <v>0</v>
      </c>
      <c r="H11" s="45">
        <v>0</v>
      </c>
      <c r="I11" s="44">
        <f>E11*H11</f>
        <v>0</v>
      </c>
      <c r="J11" s="46">
        <v>0</v>
      </c>
      <c r="K11" s="47">
        <f>E11*J11</f>
        <v>0</v>
      </c>
    </row>
    <row r="12" spans="1:11" s="17" customFormat="1" ht="10.199999999999999" x14ac:dyDescent="0.2">
      <c r="A12" s="56"/>
      <c r="B12" s="57">
        <v>1</v>
      </c>
      <c r="C12" s="58" t="s">
        <v>30</v>
      </c>
      <c r="D12" s="59"/>
      <c r="E12" s="59"/>
      <c r="F12" s="60"/>
      <c r="G12" s="61">
        <f>SUM(G11:G11)</f>
        <v>0</v>
      </c>
      <c r="H12" s="62"/>
      <c r="I12" s="63">
        <f>SUM(I11:I11)</f>
        <v>0</v>
      </c>
      <c r="J12" s="62"/>
      <c r="K12" s="64">
        <f>SUM(K11:K11)</f>
        <v>0</v>
      </c>
    </row>
    <row r="13" spans="1:11" s="17" customFormat="1" ht="10.199999999999999" x14ac:dyDescent="0.2">
      <c r="A13" s="28"/>
      <c r="B13" s="29" t="s">
        <v>34</v>
      </c>
      <c r="C13" s="30" t="s">
        <v>35</v>
      </c>
      <c r="D13" s="27"/>
      <c r="E13" s="27"/>
      <c r="F13" s="31"/>
      <c r="G13" s="32"/>
      <c r="H13" s="33"/>
      <c r="I13" s="26"/>
      <c r="J13" s="33"/>
      <c r="K13" s="34"/>
    </row>
    <row r="14" spans="1:11" s="1" customFormat="1" ht="9.6" x14ac:dyDescent="0.2">
      <c r="A14" s="36">
        <f>A11+1</f>
        <v>2</v>
      </c>
      <c r="B14" s="38" t="s">
        <v>227</v>
      </c>
      <c r="C14" s="39" t="s">
        <v>281</v>
      </c>
      <c r="D14" s="40" t="s">
        <v>65</v>
      </c>
      <c r="E14" s="41">
        <v>11385</v>
      </c>
      <c r="F14" s="43">
        <v>0</v>
      </c>
      <c r="G14" s="44">
        <f>E14*F14</f>
        <v>0</v>
      </c>
      <c r="H14" s="45">
        <v>0</v>
      </c>
      <c r="I14" s="44">
        <f>E14*H14</f>
        <v>0</v>
      </c>
      <c r="J14" s="46">
        <v>0</v>
      </c>
      <c r="K14" s="47">
        <f>E14*J14</f>
        <v>0</v>
      </c>
    </row>
    <row r="15" spans="1:11" s="1" customFormat="1" ht="14.25" customHeight="1" x14ac:dyDescent="0.2">
      <c r="A15" s="36">
        <f>A14+1</f>
        <v>3</v>
      </c>
      <c r="B15" s="38" t="s">
        <v>31</v>
      </c>
      <c r="C15" s="39" t="s">
        <v>334</v>
      </c>
      <c r="D15" s="40" t="s">
        <v>229</v>
      </c>
      <c r="E15" s="41">
        <v>35</v>
      </c>
      <c r="F15" s="43">
        <v>0</v>
      </c>
      <c r="G15" s="44">
        <f>E15*F15</f>
        <v>0</v>
      </c>
      <c r="H15" s="45">
        <v>0</v>
      </c>
      <c r="I15" s="44">
        <f>E15*H15</f>
        <v>0</v>
      </c>
      <c r="J15" s="46">
        <v>0</v>
      </c>
      <c r="K15" s="47">
        <f>E15*J15</f>
        <v>0</v>
      </c>
    </row>
    <row r="16" spans="1:11" s="17" customFormat="1" ht="10.199999999999999" x14ac:dyDescent="0.2">
      <c r="A16" s="56"/>
      <c r="B16" s="57">
        <v>2</v>
      </c>
      <c r="C16" s="58" t="s">
        <v>35</v>
      </c>
      <c r="D16" s="59"/>
      <c r="E16" s="59"/>
      <c r="F16" s="60"/>
      <c r="G16" s="61">
        <f>SUM(G14:G15)</f>
        <v>0</v>
      </c>
      <c r="H16" s="62"/>
      <c r="I16" s="63">
        <f>SUM(I14:I15)</f>
        <v>0</v>
      </c>
      <c r="J16" s="62"/>
      <c r="K16" s="64">
        <f>SUM(K14:K15)</f>
        <v>0</v>
      </c>
    </row>
    <row r="17" spans="1:11" s="17" customFormat="1" ht="10.199999999999999" x14ac:dyDescent="0.2">
      <c r="A17" s="28"/>
      <c r="B17" s="29" t="s">
        <v>41</v>
      </c>
      <c r="C17" s="30" t="s">
        <v>42</v>
      </c>
      <c r="D17" s="27"/>
      <c r="E17" s="27"/>
      <c r="F17" s="31"/>
      <c r="G17" s="32"/>
      <c r="H17" s="33"/>
      <c r="I17" s="26"/>
      <c r="J17" s="33"/>
      <c r="K17" s="34"/>
    </row>
    <row r="18" spans="1:11" s="1" customFormat="1" ht="9.6" x14ac:dyDescent="0.2">
      <c r="A18" s="36">
        <f>A15+1</f>
        <v>4</v>
      </c>
      <c r="B18" s="38" t="s">
        <v>31</v>
      </c>
      <c r="C18" s="39" t="s">
        <v>43</v>
      </c>
      <c r="D18" s="40" t="s">
        <v>37</v>
      </c>
      <c r="E18" s="41">
        <v>41</v>
      </c>
      <c r="F18" s="43">
        <v>0</v>
      </c>
      <c r="G18" s="44">
        <f t="shared" ref="G18:G36" si="0">E18*F18</f>
        <v>0</v>
      </c>
      <c r="H18" s="45">
        <v>0</v>
      </c>
      <c r="I18" s="44">
        <f t="shared" ref="I18:I36" si="1">E18*H18</f>
        <v>0</v>
      </c>
      <c r="J18" s="46">
        <v>0</v>
      </c>
      <c r="K18" s="47">
        <f t="shared" ref="K18:K36" si="2">E18*J18</f>
        <v>0</v>
      </c>
    </row>
    <row r="19" spans="1:11" s="1" customFormat="1" ht="9.6" x14ac:dyDescent="0.2">
      <c r="A19" s="36">
        <f t="shared" ref="A19:A36" si="3">A18+1</f>
        <v>5</v>
      </c>
      <c r="B19" s="38" t="s">
        <v>44</v>
      </c>
      <c r="C19" s="39" t="s">
        <v>282</v>
      </c>
      <c r="D19" s="40" t="s">
        <v>37</v>
      </c>
      <c r="E19" s="41">
        <v>41</v>
      </c>
      <c r="F19" s="43">
        <v>0</v>
      </c>
      <c r="G19" s="44">
        <f t="shared" si="0"/>
        <v>0</v>
      </c>
      <c r="H19" s="45">
        <v>0</v>
      </c>
      <c r="I19" s="44">
        <f t="shared" si="1"/>
        <v>0</v>
      </c>
      <c r="J19" s="46">
        <v>0</v>
      </c>
      <c r="K19" s="47">
        <f t="shared" si="2"/>
        <v>0</v>
      </c>
    </row>
    <row r="20" spans="1:11" s="1" customFormat="1" ht="9.6" x14ac:dyDescent="0.2">
      <c r="A20" s="36">
        <f t="shared" si="3"/>
        <v>6</v>
      </c>
      <c r="B20" s="38" t="s">
        <v>31</v>
      </c>
      <c r="C20" s="39" t="s">
        <v>283</v>
      </c>
      <c r="D20" s="40" t="s">
        <v>37</v>
      </c>
      <c r="E20" s="41">
        <v>41</v>
      </c>
      <c r="F20" s="43">
        <v>0</v>
      </c>
      <c r="G20" s="44">
        <f t="shared" si="0"/>
        <v>0</v>
      </c>
      <c r="H20" s="45">
        <v>0</v>
      </c>
      <c r="I20" s="44">
        <f t="shared" si="1"/>
        <v>0</v>
      </c>
      <c r="J20" s="46">
        <v>0</v>
      </c>
      <c r="K20" s="47">
        <f t="shared" si="2"/>
        <v>0</v>
      </c>
    </row>
    <row r="21" spans="1:11" s="1" customFormat="1" ht="9.6" x14ac:dyDescent="0.2">
      <c r="A21" s="36">
        <f t="shared" si="3"/>
        <v>7</v>
      </c>
      <c r="B21" s="38" t="s">
        <v>31</v>
      </c>
      <c r="C21" s="39" t="s">
        <v>104</v>
      </c>
      <c r="D21" s="40" t="s">
        <v>37</v>
      </c>
      <c r="E21" s="41">
        <v>41</v>
      </c>
      <c r="F21" s="43">
        <v>0</v>
      </c>
      <c r="G21" s="44">
        <f t="shared" si="0"/>
        <v>0</v>
      </c>
      <c r="H21" s="45">
        <v>0</v>
      </c>
      <c r="I21" s="44">
        <f t="shared" si="1"/>
        <v>0</v>
      </c>
      <c r="J21" s="46">
        <v>0</v>
      </c>
      <c r="K21" s="47">
        <f t="shared" si="2"/>
        <v>0</v>
      </c>
    </row>
    <row r="22" spans="1:11" s="1" customFormat="1" ht="9.6" x14ac:dyDescent="0.2">
      <c r="A22" s="36">
        <f t="shared" si="3"/>
        <v>8</v>
      </c>
      <c r="B22" s="38" t="s">
        <v>47</v>
      </c>
      <c r="C22" s="39" t="s">
        <v>48</v>
      </c>
      <c r="D22" s="40" t="s">
        <v>37</v>
      </c>
      <c r="E22" s="41">
        <v>41</v>
      </c>
      <c r="F22" s="43">
        <v>0</v>
      </c>
      <c r="G22" s="44">
        <f t="shared" si="0"/>
        <v>0</v>
      </c>
      <c r="H22" s="45">
        <v>0</v>
      </c>
      <c r="I22" s="44">
        <f t="shared" si="1"/>
        <v>0</v>
      </c>
      <c r="J22" s="46">
        <v>8.1000000000000004E-5</v>
      </c>
      <c r="K22" s="47">
        <f t="shared" si="2"/>
        <v>3.3210000000000002E-3</v>
      </c>
    </row>
    <row r="23" spans="1:11" s="1" customFormat="1" ht="9.6" x14ac:dyDescent="0.2">
      <c r="A23" s="36">
        <f t="shared" si="3"/>
        <v>9</v>
      </c>
      <c r="B23" s="38" t="s">
        <v>49</v>
      </c>
      <c r="C23" s="39" t="s">
        <v>284</v>
      </c>
      <c r="D23" s="40" t="s">
        <v>37</v>
      </c>
      <c r="E23" s="41">
        <v>41</v>
      </c>
      <c r="F23" s="43">
        <v>0</v>
      </c>
      <c r="G23" s="44">
        <f t="shared" si="0"/>
        <v>0</v>
      </c>
      <c r="H23" s="45">
        <v>0</v>
      </c>
      <c r="I23" s="44">
        <f t="shared" si="1"/>
        <v>0</v>
      </c>
      <c r="J23" s="46">
        <v>0</v>
      </c>
      <c r="K23" s="47">
        <f t="shared" si="2"/>
        <v>0</v>
      </c>
    </row>
    <row r="24" spans="1:11" s="1" customFormat="1" ht="9.6" x14ac:dyDescent="0.2">
      <c r="A24" s="36">
        <f t="shared" si="3"/>
        <v>10</v>
      </c>
      <c r="B24" s="38" t="s">
        <v>51</v>
      </c>
      <c r="C24" s="39" t="s">
        <v>285</v>
      </c>
      <c r="D24" s="40" t="s">
        <v>37</v>
      </c>
      <c r="E24" s="41">
        <v>41</v>
      </c>
      <c r="F24" s="43">
        <v>0</v>
      </c>
      <c r="G24" s="44">
        <f t="shared" si="0"/>
        <v>0</v>
      </c>
      <c r="H24" s="45">
        <v>0</v>
      </c>
      <c r="I24" s="44">
        <f t="shared" si="1"/>
        <v>0</v>
      </c>
      <c r="J24" s="46">
        <v>2.8200000000000002E-4</v>
      </c>
      <c r="K24" s="47">
        <f t="shared" si="2"/>
        <v>1.1562000000000001E-2</v>
      </c>
    </row>
    <row r="25" spans="1:11" s="1" customFormat="1" ht="9.6" x14ac:dyDescent="0.2">
      <c r="A25" s="36">
        <f t="shared" si="3"/>
        <v>11</v>
      </c>
      <c r="B25" s="38" t="s">
        <v>53</v>
      </c>
      <c r="C25" s="39" t="s">
        <v>287</v>
      </c>
      <c r="D25" s="40" t="s">
        <v>37</v>
      </c>
      <c r="E25" s="41">
        <v>123</v>
      </c>
      <c r="F25" s="43">
        <v>0</v>
      </c>
      <c r="G25" s="44">
        <f t="shared" si="0"/>
        <v>0</v>
      </c>
      <c r="H25" s="45">
        <v>0</v>
      </c>
      <c r="I25" s="44">
        <f t="shared" si="1"/>
        <v>0</v>
      </c>
      <c r="J25" s="46">
        <v>5.4999999999999997E-3</v>
      </c>
      <c r="K25" s="47">
        <f t="shared" si="2"/>
        <v>0.67649999999999999</v>
      </c>
    </row>
    <row r="26" spans="1:11" s="1" customFormat="1" ht="9.6" x14ac:dyDescent="0.2">
      <c r="A26" s="36">
        <f t="shared" si="3"/>
        <v>12</v>
      </c>
      <c r="B26" s="38" t="s">
        <v>31</v>
      </c>
      <c r="C26" s="39" t="s">
        <v>286</v>
      </c>
      <c r="D26" s="40" t="s">
        <v>37</v>
      </c>
      <c r="E26" s="41">
        <v>41</v>
      </c>
      <c r="F26" s="43">
        <v>0</v>
      </c>
      <c r="G26" s="44">
        <f t="shared" si="0"/>
        <v>0</v>
      </c>
      <c r="H26" s="45">
        <v>0</v>
      </c>
      <c r="I26" s="44">
        <f t="shared" si="1"/>
        <v>0</v>
      </c>
      <c r="J26" s="46">
        <v>0</v>
      </c>
      <c r="K26" s="47">
        <f t="shared" si="2"/>
        <v>0</v>
      </c>
    </row>
    <row r="27" spans="1:11" s="1" customFormat="1" ht="11.25" customHeight="1" x14ac:dyDescent="0.2">
      <c r="A27" s="36">
        <f t="shared" si="3"/>
        <v>13</v>
      </c>
      <c r="B27" s="38" t="s">
        <v>31</v>
      </c>
      <c r="C27" s="39" t="s">
        <v>56</v>
      </c>
      <c r="D27" s="40" t="s">
        <v>37</v>
      </c>
      <c r="E27" s="41">
        <v>41</v>
      </c>
      <c r="F27" s="43">
        <v>0</v>
      </c>
      <c r="G27" s="44">
        <f t="shared" si="0"/>
        <v>0</v>
      </c>
      <c r="H27" s="45">
        <v>0</v>
      </c>
      <c r="I27" s="44">
        <f t="shared" si="1"/>
        <v>0</v>
      </c>
      <c r="J27" s="46">
        <v>0</v>
      </c>
      <c r="K27" s="47">
        <f t="shared" si="2"/>
        <v>0</v>
      </c>
    </row>
    <row r="28" spans="1:11" s="1" customFormat="1" ht="9.6" x14ac:dyDescent="0.2">
      <c r="A28" s="36">
        <f t="shared" si="3"/>
        <v>14</v>
      </c>
      <c r="B28" s="38" t="s">
        <v>57</v>
      </c>
      <c r="C28" s="39" t="s">
        <v>294</v>
      </c>
      <c r="D28" s="40" t="s">
        <v>37</v>
      </c>
      <c r="E28" s="41">
        <v>41</v>
      </c>
      <c r="F28" s="43">
        <v>0</v>
      </c>
      <c r="G28" s="44">
        <f t="shared" si="0"/>
        <v>0</v>
      </c>
      <c r="H28" s="45">
        <v>0</v>
      </c>
      <c r="I28" s="44">
        <f t="shared" si="1"/>
        <v>0</v>
      </c>
      <c r="J28" s="46">
        <v>3.4000000000000002E-4</v>
      </c>
      <c r="K28" s="47">
        <f t="shared" si="2"/>
        <v>1.3940000000000001E-2</v>
      </c>
    </row>
    <row r="29" spans="1:11" s="1" customFormat="1" ht="9.6" x14ac:dyDescent="0.2">
      <c r="A29" s="36">
        <f t="shared" si="3"/>
        <v>15</v>
      </c>
      <c r="B29" s="38" t="s">
        <v>31</v>
      </c>
      <c r="C29" s="39" t="s">
        <v>292</v>
      </c>
      <c r="D29" s="40" t="s">
        <v>59</v>
      </c>
      <c r="E29" s="45">
        <v>16.399999999999999</v>
      </c>
      <c r="F29" s="43">
        <v>0</v>
      </c>
      <c r="G29" s="44">
        <f t="shared" si="0"/>
        <v>0</v>
      </c>
      <c r="H29" s="45">
        <v>0</v>
      </c>
      <c r="I29" s="44">
        <f t="shared" si="1"/>
        <v>0</v>
      </c>
      <c r="J29" s="46">
        <v>0</v>
      </c>
      <c r="K29" s="47">
        <f t="shared" si="2"/>
        <v>0</v>
      </c>
    </row>
    <row r="30" spans="1:11" s="1" customFormat="1" ht="9.6" x14ac:dyDescent="0.2">
      <c r="A30" s="36">
        <f t="shared" si="3"/>
        <v>16</v>
      </c>
      <c r="B30" s="38" t="s">
        <v>60</v>
      </c>
      <c r="C30" s="39" t="s">
        <v>293</v>
      </c>
      <c r="D30" s="40" t="s">
        <v>37</v>
      </c>
      <c r="E30" s="41">
        <v>41</v>
      </c>
      <c r="F30" s="43">
        <v>0</v>
      </c>
      <c r="G30" s="44">
        <f t="shared" si="0"/>
        <v>0</v>
      </c>
      <c r="H30" s="45">
        <v>0</v>
      </c>
      <c r="I30" s="44">
        <f t="shared" si="1"/>
        <v>0</v>
      </c>
      <c r="J30" s="46">
        <v>2.2599999999999999E-4</v>
      </c>
      <c r="K30" s="47">
        <f t="shared" si="2"/>
        <v>9.2659999999999999E-3</v>
      </c>
    </row>
    <row r="31" spans="1:11" s="1" customFormat="1" ht="9.6" x14ac:dyDescent="0.2">
      <c r="A31" s="36">
        <f t="shared" si="3"/>
        <v>17</v>
      </c>
      <c r="B31" s="38" t="s">
        <v>31</v>
      </c>
      <c r="C31" s="39" t="s">
        <v>62</v>
      </c>
      <c r="D31" s="40" t="s">
        <v>59</v>
      </c>
      <c r="E31" s="45">
        <v>65.599999999999994</v>
      </c>
      <c r="F31" s="43">
        <v>0</v>
      </c>
      <c r="G31" s="44">
        <f t="shared" si="0"/>
        <v>0</v>
      </c>
      <c r="H31" s="45">
        <v>0</v>
      </c>
      <c r="I31" s="44">
        <f t="shared" si="1"/>
        <v>0</v>
      </c>
      <c r="J31" s="46">
        <v>0</v>
      </c>
      <c r="K31" s="47">
        <f t="shared" si="2"/>
        <v>0</v>
      </c>
    </row>
    <row r="32" spans="1:11" s="1" customFormat="1" ht="9.6" x14ac:dyDescent="0.2">
      <c r="A32" s="36">
        <f t="shared" si="3"/>
        <v>18</v>
      </c>
      <c r="B32" s="38" t="s">
        <v>63</v>
      </c>
      <c r="C32" s="39" t="s">
        <v>64</v>
      </c>
      <c r="D32" s="40" t="s">
        <v>65</v>
      </c>
      <c r="E32" s="41">
        <v>41</v>
      </c>
      <c r="F32" s="43">
        <v>0</v>
      </c>
      <c r="G32" s="44">
        <f t="shared" si="0"/>
        <v>0</v>
      </c>
      <c r="H32" s="45">
        <v>0</v>
      </c>
      <c r="I32" s="44">
        <f t="shared" si="1"/>
        <v>0</v>
      </c>
      <c r="J32" s="46">
        <v>0</v>
      </c>
      <c r="K32" s="47">
        <f t="shared" si="2"/>
        <v>0</v>
      </c>
    </row>
    <row r="33" spans="1:11" s="1" customFormat="1" ht="9.6" x14ac:dyDescent="0.2">
      <c r="A33" s="36">
        <f t="shared" si="3"/>
        <v>19</v>
      </c>
      <c r="B33" s="38" t="s">
        <v>66</v>
      </c>
      <c r="C33" s="39" t="s">
        <v>290</v>
      </c>
      <c r="D33" s="40" t="s">
        <v>68</v>
      </c>
      <c r="E33" s="45">
        <v>4.0999999999999996</v>
      </c>
      <c r="F33" s="43">
        <v>0</v>
      </c>
      <c r="G33" s="44">
        <f t="shared" si="0"/>
        <v>0</v>
      </c>
      <c r="H33" s="45">
        <v>0</v>
      </c>
      <c r="I33" s="44">
        <f t="shared" si="1"/>
        <v>0</v>
      </c>
      <c r="J33" s="46">
        <v>0.3</v>
      </c>
      <c r="K33" s="47">
        <f t="shared" si="2"/>
        <v>1.2299999999999998</v>
      </c>
    </row>
    <row r="34" spans="1:11" s="1" customFormat="1" ht="9.6" x14ac:dyDescent="0.2">
      <c r="A34" s="36">
        <f t="shared" si="3"/>
        <v>20</v>
      </c>
      <c r="B34" s="38" t="s">
        <v>69</v>
      </c>
      <c r="C34" s="39" t="s">
        <v>291</v>
      </c>
      <c r="D34" s="40" t="s">
        <v>68</v>
      </c>
      <c r="E34" s="66">
        <v>2.0499999999999998</v>
      </c>
      <c r="F34" s="43">
        <v>0</v>
      </c>
      <c r="G34" s="44">
        <f t="shared" si="0"/>
        <v>0</v>
      </c>
      <c r="H34" s="45">
        <v>0</v>
      </c>
      <c r="I34" s="44">
        <f t="shared" si="1"/>
        <v>0</v>
      </c>
      <c r="J34" s="46">
        <v>0</v>
      </c>
      <c r="K34" s="47">
        <f t="shared" si="2"/>
        <v>0</v>
      </c>
    </row>
    <row r="35" spans="1:11" s="1" customFormat="1" ht="9.6" x14ac:dyDescent="0.2">
      <c r="A35" s="36">
        <f t="shared" si="3"/>
        <v>21</v>
      </c>
      <c r="B35" s="38" t="s">
        <v>71</v>
      </c>
      <c r="C35" s="39" t="s">
        <v>289</v>
      </c>
      <c r="D35" s="40" t="s">
        <v>68</v>
      </c>
      <c r="E35" s="66">
        <v>2.0499999999999998</v>
      </c>
      <c r="F35" s="43">
        <v>0</v>
      </c>
      <c r="G35" s="44">
        <f t="shared" si="0"/>
        <v>0</v>
      </c>
      <c r="H35" s="45">
        <v>0</v>
      </c>
      <c r="I35" s="44">
        <f t="shared" si="1"/>
        <v>0</v>
      </c>
      <c r="J35" s="46">
        <v>1</v>
      </c>
      <c r="K35" s="47">
        <f t="shared" si="2"/>
        <v>2.0499999999999998</v>
      </c>
    </row>
    <row r="36" spans="1:11" s="1" customFormat="1" ht="9.6" x14ac:dyDescent="0.2">
      <c r="A36" s="36">
        <f t="shared" si="3"/>
        <v>22</v>
      </c>
      <c r="B36" s="38" t="s">
        <v>31</v>
      </c>
      <c r="C36" s="39" t="s">
        <v>73</v>
      </c>
      <c r="D36" s="40" t="s">
        <v>37</v>
      </c>
      <c r="E36" s="41">
        <v>41</v>
      </c>
      <c r="F36" s="43">
        <v>0</v>
      </c>
      <c r="G36" s="44">
        <f t="shared" si="0"/>
        <v>0</v>
      </c>
      <c r="H36" s="45">
        <v>0</v>
      </c>
      <c r="I36" s="44">
        <f t="shared" si="1"/>
        <v>0</v>
      </c>
      <c r="J36" s="46">
        <v>0</v>
      </c>
      <c r="K36" s="47">
        <f t="shared" si="2"/>
        <v>0</v>
      </c>
    </row>
    <row r="37" spans="1:11" s="1" customFormat="1" ht="9.6" x14ac:dyDescent="0.2">
      <c r="A37" s="35"/>
      <c r="B37" s="38"/>
      <c r="C37" s="39"/>
      <c r="D37" s="40"/>
      <c r="E37" s="37"/>
      <c r="F37" s="35"/>
      <c r="G37" s="42"/>
      <c r="H37" s="37"/>
      <c r="I37" s="42"/>
      <c r="J37" s="37"/>
      <c r="K37" s="65"/>
    </row>
    <row r="38" spans="1:11" s="1" customFormat="1" ht="9.6" x14ac:dyDescent="0.2">
      <c r="A38" s="35"/>
      <c r="B38" s="38"/>
      <c r="C38" s="39" t="s">
        <v>74</v>
      </c>
      <c r="D38" s="40"/>
      <c r="E38" s="37"/>
      <c r="F38" s="35"/>
      <c r="G38" s="42"/>
      <c r="H38" s="37"/>
      <c r="I38" s="42"/>
      <c r="J38" s="37"/>
      <c r="K38" s="65"/>
    </row>
    <row r="39" spans="1:11" s="1" customFormat="1" ht="9.6" x14ac:dyDescent="0.2">
      <c r="A39" s="36">
        <f>A36+1</f>
        <v>23</v>
      </c>
      <c r="B39" s="38" t="s">
        <v>31</v>
      </c>
      <c r="C39" s="39" t="s">
        <v>75</v>
      </c>
      <c r="D39" s="40" t="s">
        <v>37</v>
      </c>
      <c r="E39" s="41">
        <v>18</v>
      </c>
      <c r="F39" s="43">
        <v>0</v>
      </c>
      <c r="G39" s="44">
        <f>E39*F39</f>
        <v>0</v>
      </c>
      <c r="H39" s="45">
        <v>0</v>
      </c>
      <c r="I39" s="44">
        <f>E39*H39</f>
        <v>0</v>
      </c>
      <c r="J39" s="46">
        <v>0.04</v>
      </c>
      <c r="K39" s="47">
        <f>E39*J39</f>
        <v>0.72</v>
      </c>
    </row>
    <row r="40" spans="1:11" s="1" customFormat="1" ht="9.6" x14ac:dyDescent="0.2">
      <c r="A40" s="36">
        <f>A39+1</f>
        <v>24</v>
      </c>
      <c r="B40" s="38" t="s">
        <v>31</v>
      </c>
      <c r="C40" s="39" t="s">
        <v>76</v>
      </c>
      <c r="D40" s="40" t="s">
        <v>37</v>
      </c>
      <c r="E40" s="41">
        <v>14</v>
      </c>
      <c r="F40" s="43">
        <v>0</v>
      </c>
      <c r="G40" s="44">
        <f>E40*F40</f>
        <v>0</v>
      </c>
      <c r="H40" s="45">
        <v>0</v>
      </c>
      <c r="I40" s="44">
        <f>E40*H40</f>
        <v>0</v>
      </c>
      <c r="J40" s="46">
        <v>0.04</v>
      </c>
      <c r="K40" s="47">
        <f>E40*J40</f>
        <v>0.56000000000000005</v>
      </c>
    </row>
    <row r="41" spans="1:11" s="1" customFormat="1" ht="9.6" x14ac:dyDescent="0.2">
      <c r="A41" s="36">
        <f>A40+1</f>
        <v>25</v>
      </c>
      <c r="B41" s="38" t="s">
        <v>31</v>
      </c>
      <c r="C41" s="39" t="s">
        <v>77</v>
      </c>
      <c r="D41" s="40" t="s">
        <v>37</v>
      </c>
      <c r="E41" s="41">
        <v>9</v>
      </c>
      <c r="F41" s="43">
        <v>0</v>
      </c>
      <c r="G41" s="44">
        <f>E41*F41</f>
        <v>0</v>
      </c>
      <c r="H41" s="45">
        <v>0</v>
      </c>
      <c r="I41" s="44">
        <f>E41*H41</f>
        <v>0</v>
      </c>
      <c r="J41" s="46">
        <v>0.04</v>
      </c>
      <c r="K41" s="47">
        <f>E41*J41</f>
        <v>0.36</v>
      </c>
    </row>
    <row r="42" spans="1:11" s="1" customFormat="1" ht="9.6" x14ac:dyDescent="0.2">
      <c r="A42" s="35"/>
      <c r="B42" s="38"/>
      <c r="C42" s="39"/>
      <c r="D42" s="40"/>
      <c r="E42" s="37"/>
      <c r="F42" s="35"/>
      <c r="G42" s="42"/>
      <c r="H42" s="37"/>
      <c r="I42" s="42"/>
      <c r="J42" s="37"/>
      <c r="K42" s="65"/>
    </row>
    <row r="43" spans="1:11" s="1" customFormat="1" ht="9.6" x14ac:dyDescent="0.2">
      <c r="A43" s="36">
        <f>A41+1</f>
        <v>26</v>
      </c>
      <c r="B43" s="38" t="s">
        <v>78</v>
      </c>
      <c r="C43" s="39" t="s">
        <v>288</v>
      </c>
      <c r="D43" s="40" t="s">
        <v>80</v>
      </c>
      <c r="E43" s="45">
        <v>5.6</v>
      </c>
      <c r="F43" s="43">
        <v>0</v>
      </c>
      <c r="G43" s="44">
        <f>E43*F43</f>
        <v>0</v>
      </c>
      <c r="H43" s="45">
        <v>0</v>
      </c>
      <c r="I43" s="44">
        <f>E43*H43</f>
        <v>0</v>
      </c>
      <c r="J43" s="46">
        <v>0</v>
      </c>
      <c r="K43" s="47">
        <f>E43*J43</f>
        <v>0</v>
      </c>
    </row>
    <row r="44" spans="1:11" s="17" customFormat="1" ht="10.199999999999999" x14ac:dyDescent="0.2">
      <c r="A44" s="56"/>
      <c r="B44" s="57">
        <v>3</v>
      </c>
      <c r="C44" s="58" t="s">
        <v>42</v>
      </c>
      <c r="D44" s="59"/>
      <c r="E44" s="59"/>
      <c r="F44" s="60"/>
      <c r="G44" s="61">
        <f>SUM(G18:G43)</f>
        <v>0</v>
      </c>
      <c r="H44" s="62"/>
      <c r="I44" s="63">
        <f>SUM(I18:I43)</f>
        <v>0</v>
      </c>
      <c r="J44" s="62"/>
      <c r="K44" s="64">
        <f>SUM(K18:K43)</f>
        <v>5.6345889999999992</v>
      </c>
    </row>
    <row r="45" spans="1:11" s="17" customFormat="1" ht="10.199999999999999" x14ac:dyDescent="0.2">
      <c r="A45" s="28"/>
      <c r="B45" s="29" t="s">
        <v>81</v>
      </c>
      <c r="C45" s="30" t="s">
        <v>82</v>
      </c>
      <c r="D45" s="27"/>
      <c r="E45" s="27"/>
      <c r="F45" s="31"/>
      <c r="G45" s="32"/>
      <c r="H45" s="33"/>
      <c r="I45" s="26"/>
      <c r="J45" s="33"/>
      <c r="K45" s="34"/>
    </row>
    <row r="46" spans="1:11" s="1" customFormat="1" ht="9.6" x14ac:dyDescent="0.2">
      <c r="A46" s="36">
        <f>A43+1</f>
        <v>27</v>
      </c>
      <c r="B46" s="38" t="s">
        <v>31</v>
      </c>
      <c r="C46" s="39" t="s">
        <v>43</v>
      </c>
      <c r="D46" s="40" t="s">
        <v>37</v>
      </c>
      <c r="E46" s="41">
        <v>103</v>
      </c>
      <c r="F46" s="43">
        <v>0</v>
      </c>
      <c r="G46" s="44">
        <f t="shared" ref="G46:G63" si="4">E46*F46</f>
        <v>0</v>
      </c>
      <c r="H46" s="45">
        <v>0</v>
      </c>
      <c r="I46" s="44">
        <f t="shared" ref="I46:I63" si="5">E46*H46</f>
        <v>0</v>
      </c>
      <c r="J46" s="46">
        <v>0</v>
      </c>
      <c r="K46" s="47">
        <f t="shared" ref="K46:K63" si="6">E46*J46</f>
        <v>0</v>
      </c>
    </row>
    <row r="47" spans="1:11" s="1" customFormat="1" ht="9.6" x14ac:dyDescent="0.2">
      <c r="A47" s="36">
        <f t="shared" ref="A47:A63" si="7">A46+1</f>
        <v>28</v>
      </c>
      <c r="B47" s="38" t="s">
        <v>83</v>
      </c>
      <c r="C47" s="39" t="s">
        <v>299</v>
      </c>
      <c r="D47" s="40" t="s">
        <v>37</v>
      </c>
      <c r="E47" s="41">
        <v>103</v>
      </c>
      <c r="F47" s="43">
        <v>0</v>
      </c>
      <c r="G47" s="44">
        <f t="shared" si="4"/>
        <v>0</v>
      </c>
      <c r="H47" s="45">
        <v>0</v>
      </c>
      <c r="I47" s="44">
        <f t="shared" si="5"/>
        <v>0</v>
      </c>
      <c r="J47" s="46">
        <v>0</v>
      </c>
      <c r="K47" s="47">
        <f t="shared" si="6"/>
        <v>0</v>
      </c>
    </row>
    <row r="48" spans="1:11" s="1" customFormat="1" ht="9.6" x14ac:dyDescent="0.2">
      <c r="A48" s="36">
        <f t="shared" si="7"/>
        <v>29</v>
      </c>
      <c r="B48" s="38" t="s">
        <v>31</v>
      </c>
      <c r="C48" s="39" t="s">
        <v>295</v>
      </c>
      <c r="D48" s="40" t="s">
        <v>37</v>
      </c>
      <c r="E48" s="41">
        <v>103</v>
      </c>
      <c r="F48" s="43">
        <v>0</v>
      </c>
      <c r="G48" s="44">
        <f t="shared" si="4"/>
        <v>0</v>
      </c>
      <c r="H48" s="45">
        <v>0</v>
      </c>
      <c r="I48" s="44">
        <f t="shared" si="5"/>
        <v>0</v>
      </c>
      <c r="J48" s="46">
        <v>0</v>
      </c>
      <c r="K48" s="47">
        <f t="shared" si="6"/>
        <v>0</v>
      </c>
    </row>
    <row r="49" spans="1:11" s="1" customFormat="1" ht="9.6" x14ac:dyDescent="0.2">
      <c r="A49" s="36">
        <f t="shared" si="7"/>
        <v>30</v>
      </c>
      <c r="B49" s="38" t="s">
        <v>31</v>
      </c>
      <c r="C49" s="39" t="s">
        <v>104</v>
      </c>
      <c r="D49" s="40" t="s">
        <v>37</v>
      </c>
      <c r="E49" s="41">
        <v>103</v>
      </c>
      <c r="F49" s="43">
        <v>0</v>
      </c>
      <c r="G49" s="44">
        <f t="shared" si="4"/>
        <v>0</v>
      </c>
      <c r="H49" s="45">
        <v>0</v>
      </c>
      <c r="I49" s="44">
        <f t="shared" si="5"/>
        <v>0</v>
      </c>
      <c r="J49" s="46">
        <v>0</v>
      </c>
      <c r="K49" s="47">
        <f t="shared" si="6"/>
        <v>0</v>
      </c>
    </row>
    <row r="50" spans="1:11" s="1" customFormat="1" ht="9.6" x14ac:dyDescent="0.2">
      <c r="A50" s="36">
        <f t="shared" si="7"/>
        <v>31</v>
      </c>
      <c r="B50" s="38" t="s">
        <v>47</v>
      </c>
      <c r="C50" s="39" t="s">
        <v>48</v>
      </c>
      <c r="D50" s="40" t="s">
        <v>37</v>
      </c>
      <c r="E50" s="41">
        <v>103</v>
      </c>
      <c r="F50" s="43">
        <v>0</v>
      </c>
      <c r="G50" s="44">
        <f t="shared" si="4"/>
        <v>0</v>
      </c>
      <c r="H50" s="45">
        <v>0</v>
      </c>
      <c r="I50" s="44">
        <f t="shared" si="5"/>
        <v>0</v>
      </c>
      <c r="J50" s="46">
        <v>8.1000000000000004E-5</v>
      </c>
      <c r="K50" s="47">
        <f t="shared" si="6"/>
        <v>8.3429999999999997E-3</v>
      </c>
    </row>
    <row r="51" spans="1:11" s="1" customFormat="1" ht="9.6" x14ac:dyDescent="0.2">
      <c r="A51" s="36">
        <f t="shared" si="7"/>
        <v>32</v>
      </c>
      <c r="B51" s="38" t="s">
        <v>86</v>
      </c>
      <c r="C51" s="39" t="s">
        <v>296</v>
      </c>
      <c r="D51" s="40" t="s">
        <v>37</v>
      </c>
      <c r="E51" s="41">
        <v>103</v>
      </c>
      <c r="F51" s="43">
        <v>0</v>
      </c>
      <c r="G51" s="44">
        <f t="shared" si="4"/>
        <v>0</v>
      </c>
      <c r="H51" s="45">
        <v>0</v>
      </c>
      <c r="I51" s="44">
        <f t="shared" si="5"/>
        <v>0</v>
      </c>
      <c r="J51" s="46">
        <v>0</v>
      </c>
      <c r="K51" s="47">
        <f t="shared" si="6"/>
        <v>0</v>
      </c>
    </row>
    <row r="52" spans="1:11" s="1" customFormat="1" ht="9.6" x14ac:dyDescent="0.2">
      <c r="A52" s="36">
        <f t="shared" si="7"/>
        <v>33</v>
      </c>
      <c r="B52" s="38" t="s">
        <v>51</v>
      </c>
      <c r="C52" s="39" t="s">
        <v>300</v>
      </c>
      <c r="D52" s="40" t="s">
        <v>37</v>
      </c>
      <c r="E52" s="41">
        <v>103</v>
      </c>
      <c r="F52" s="43">
        <v>0</v>
      </c>
      <c r="G52" s="44">
        <f t="shared" si="4"/>
        <v>0</v>
      </c>
      <c r="H52" s="45">
        <v>0</v>
      </c>
      <c r="I52" s="44">
        <f t="shared" si="5"/>
        <v>0</v>
      </c>
      <c r="J52" s="46">
        <v>2.8200000000000002E-4</v>
      </c>
      <c r="K52" s="47">
        <f t="shared" si="6"/>
        <v>2.9046000000000002E-2</v>
      </c>
    </row>
    <row r="53" spans="1:11" s="1" customFormat="1" ht="9.6" x14ac:dyDescent="0.2">
      <c r="A53" s="36">
        <f t="shared" si="7"/>
        <v>34</v>
      </c>
      <c r="B53" s="38" t="s">
        <v>89</v>
      </c>
      <c r="C53" s="39" t="s">
        <v>297</v>
      </c>
      <c r="D53" s="40" t="s">
        <v>37</v>
      </c>
      <c r="E53" s="41">
        <v>103</v>
      </c>
      <c r="F53" s="43">
        <v>0</v>
      </c>
      <c r="G53" s="44">
        <f t="shared" si="4"/>
        <v>0</v>
      </c>
      <c r="H53" s="45">
        <v>0</v>
      </c>
      <c r="I53" s="44">
        <f t="shared" si="5"/>
        <v>0</v>
      </c>
      <c r="J53" s="46">
        <v>4.4999999999999997E-3</v>
      </c>
      <c r="K53" s="47">
        <f t="shared" si="6"/>
        <v>0.46349999999999997</v>
      </c>
    </row>
    <row r="54" spans="1:11" s="1" customFormat="1" ht="9.6" x14ac:dyDescent="0.2">
      <c r="A54" s="36">
        <f t="shared" si="7"/>
        <v>35</v>
      </c>
      <c r="B54" s="38" t="s">
        <v>31</v>
      </c>
      <c r="C54" s="39" t="s">
        <v>91</v>
      </c>
      <c r="D54" s="40" t="s">
        <v>37</v>
      </c>
      <c r="E54" s="41">
        <v>103</v>
      </c>
      <c r="F54" s="43">
        <v>0</v>
      </c>
      <c r="G54" s="44">
        <f t="shared" si="4"/>
        <v>0</v>
      </c>
      <c r="H54" s="45">
        <v>0</v>
      </c>
      <c r="I54" s="44">
        <f t="shared" si="5"/>
        <v>0</v>
      </c>
      <c r="J54" s="46">
        <v>0</v>
      </c>
      <c r="K54" s="47">
        <f t="shared" si="6"/>
        <v>0</v>
      </c>
    </row>
    <row r="55" spans="1:11" s="1" customFormat="1" ht="9.6" x14ac:dyDescent="0.2">
      <c r="A55" s="36">
        <f t="shared" si="7"/>
        <v>36</v>
      </c>
      <c r="B55" s="38" t="s">
        <v>57</v>
      </c>
      <c r="C55" s="39" t="s">
        <v>294</v>
      </c>
      <c r="D55" s="40" t="s">
        <v>37</v>
      </c>
      <c r="E55" s="41">
        <v>103</v>
      </c>
      <c r="F55" s="43">
        <v>0</v>
      </c>
      <c r="G55" s="44">
        <f t="shared" si="4"/>
        <v>0</v>
      </c>
      <c r="H55" s="45">
        <v>0</v>
      </c>
      <c r="I55" s="44">
        <f t="shared" si="5"/>
        <v>0</v>
      </c>
      <c r="J55" s="46">
        <v>3.4000000000000002E-4</v>
      </c>
      <c r="K55" s="47">
        <f t="shared" si="6"/>
        <v>3.5020000000000003E-2</v>
      </c>
    </row>
    <row r="56" spans="1:11" s="1" customFormat="1" ht="9.6" x14ac:dyDescent="0.2">
      <c r="A56" s="36">
        <f t="shared" si="7"/>
        <v>37</v>
      </c>
      <c r="B56" s="38" t="s">
        <v>31</v>
      </c>
      <c r="C56" s="39" t="s">
        <v>301</v>
      </c>
      <c r="D56" s="40" t="s">
        <v>59</v>
      </c>
      <c r="E56" s="45">
        <v>30.9</v>
      </c>
      <c r="F56" s="43">
        <v>0</v>
      </c>
      <c r="G56" s="44">
        <f t="shared" si="4"/>
        <v>0</v>
      </c>
      <c r="H56" s="45">
        <v>0</v>
      </c>
      <c r="I56" s="44">
        <f t="shared" si="5"/>
        <v>0</v>
      </c>
      <c r="J56" s="46">
        <v>0</v>
      </c>
      <c r="K56" s="47">
        <f t="shared" si="6"/>
        <v>0</v>
      </c>
    </row>
    <row r="57" spans="1:11" s="1" customFormat="1" ht="9.6" x14ac:dyDescent="0.2">
      <c r="A57" s="36">
        <f t="shared" si="7"/>
        <v>38</v>
      </c>
      <c r="B57" s="38" t="s">
        <v>60</v>
      </c>
      <c r="C57" s="39" t="s">
        <v>244</v>
      </c>
      <c r="D57" s="40" t="s">
        <v>37</v>
      </c>
      <c r="E57" s="41">
        <v>103</v>
      </c>
      <c r="F57" s="43">
        <v>0</v>
      </c>
      <c r="G57" s="44">
        <f t="shared" si="4"/>
        <v>0</v>
      </c>
      <c r="H57" s="45">
        <v>0</v>
      </c>
      <c r="I57" s="44">
        <f t="shared" si="5"/>
        <v>0</v>
      </c>
      <c r="J57" s="46">
        <v>2.2599999999999999E-4</v>
      </c>
      <c r="K57" s="47">
        <f t="shared" si="6"/>
        <v>2.3278E-2</v>
      </c>
    </row>
    <row r="58" spans="1:11" s="1" customFormat="1" ht="9.6" x14ac:dyDescent="0.2">
      <c r="A58" s="36">
        <f t="shared" si="7"/>
        <v>39</v>
      </c>
      <c r="B58" s="38" t="s">
        <v>31</v>
      </c>
      <c r="C58" s="39" t="s">
        <v>106</v>
      </c>
      <c r="D58" s="40" t="s">
        <v>59</v>
      </c>
      <c r="E58" s="41">
        <v>103</v>
      </c>
      <c r="F58" s="43">
        <v>0</v>
      </c>
      <c r="G58" s="44">
        <f t="shared" si="4"/>
        <v>0</v>
      </c>
      <c r="H58" s="45">
        <v>0</v>
      </c>
      <c r="I58" s="44">
        <f t="shared" si="5"/>
        <v>0</v>
      </c>
      <c r="J58" s="46">
        <v>0</v>
      </c>
      <c r="K58" s="47">
        <f t="shared" si="6"/>
        <v>0</v>
      </c>
    </row>
    <row r="59" spans="1:11" s="1" customFormat="1" ht="9.6" x14ac:dyDescent="0.2">
      <c r="A59" s="36">
        <f t="shared" si="7"/>
        <v>40</v>
      </c>
      <c r="B59" s="38" t="s">
        <v>63</v>
      </c>
      <c r="C59" s="39" t="s">
        <v>95</v>
      </c>
      <c r="D59" s="40" t="s">
        <v>65</v>
      </c>
      <c r="E59" s="41">
        <v>103</v>
      </c>
      <c r="F59" s="43">
        <v>0</v>
      </c>
      <c r="G59" s="44">
        <f t="shared" si="4"/>
        <v>0</v>
      </c>
      <c r="H59" s="45">
        <v>0</v>
      </c>
      <c r="I59" s="44">
        <f t="shared" si="5"/>
        <v>0</v>
      </c>
      <c r="J59" s="46">
        <v>0</v>
      </c>
      <c r="K59" s="47">
        <f t="shared" si="6"/>
        <v>0</v>
      </c>
    </row>
    <row r="60" spans="1:11" s="1" customFormat="1" ht="9.6" x14ac:dyDescent="0.2">
      <c r="A60" s="36">
        <f t="shared" si="7"/>
        <v>41</v>
      </c>
      <c r="B60" s="38" t="s">
        <v>66</v>
      </c>
      <c r="C60" s="39" t="s">
        <v>122</v>
      </c>
      <c r="D60" s="40" t="s">
        <v>68</v>
      </c>
      <c r="E60" s="45">
        <v>10.3</v>
      </c>
      <c r="F60" s="43">
        <v>0</v>
      </c>
      <c r="G60" s="44">
        <f t="shared" si="4"/>
        <v>0</v>
      </c>
      <c r="H60" s="45">
        <v>0</v>
      </c>
      <c r="I60" s="44">
        <f t="shared" si="5"/>
        <v>0</v>
      </c>
      <c r="J60" s="46">
        <v>0.3</v>
      </c>
      <c r="K60" s="47">
        <f t="shared" si="6"/>
        <v>3.0900000000000003</v>
      </c>
    </row>
    <row r="61" spans="1:11" s="1" customFormat="1" ht="9.6" x14ac:dyDescent="0.2">
      <c r="A61" s="36">
        <f t="shared" si="7"/>
        <v>42</v>
      </c>
      <c r="B61" s="38" t="s">
        <v>69</v>
      </c>
      <c r="C61" s="39" t="s">
        <v>302</v>
      </c>
      <c r="D61" s="40" t="s">
        <v>68</v>
      </c>
      <c r="E61" s="66">
        <v>3.09</v>
      </c>
      <c r="F61" s="43">
        <v>0</v>
      </c>
      <c r="G61" s="44">
        <f t="shared" si="4"/>
        <v>0</v>
      </c>
      <c r="H61" s="45">
        <v>0</v>
      </c>
      <c r="I61" s="44">
        <f t="shared" si="5"/>
        <v>0</v>
      </c>
      <c r="J61" s="46">
        <v>0</v>
      </c>
      <c r="K61" s="47">
        <f t="shared" si="6"/>
        <v>0</v>
      </c>
    </row>
    <row r="62" spans="1:11" s="1" customFormat="1" ht="9.6" x14ac:dyDescent="0.2">
      <c r="A62" s="36">
        <f t="shared" si="7"/>
        <v>43</v>
      </c>
      <c r="B62" s="38" t="s">
        <v>71</v>
      </c>
      <c r="C62" s="39" t="s">
        <v>289</v>
      </c>
      <c r="D62" s="40" t="s">
        <v>68</v>
      </c>
      <c r="E62" s="66">
        <v>3.09</v>
      </c>
      <c r="F62" s="43">
        <v>0</v>
      </c>
      <c r="G62" s="44">
        <f t="shared" si="4"/>
        <v>0</v>
      </c>
      <c r="H62" s="45">
        <v>0</v>
      </c>
      <c r="I62" s="44">
        <f t="shared" si="5"/>
        <v>0</v>
      </c>
      <c r="J62" s="46">
        <v>1</v>
      </c>
      <c r="K62" s="47">
        <f t="shared" si="6"/>
        <v>3.09</v>
      </c>
    </row>
    <row r="63" spans="1:11" s="1" customFormat="1" ht="9.6" x14ac:dyDescent="0.2">
      <c r="A63" s="36">
        <f t="shared" si="7"/>
        <v>44</v>
      </c>
      <c r="B63" s="38" t="s">
        <v>31</v>
      </c>
      <c r="C63" s="39" t="s">
        <v>73</v>
      </c>
      <c r="D63" s="40" t="s">
        <v>37</v>
      </c>
      <c r="E63" s="41">
        <v>103</v>
      </c>
      <c r="F63" s="43">
        <v>0</v>
      </c>
      <c r="G63" s="44">
        <f t="shared" si="4"/>
        <v>0</v>
      </c>
      <c r="H63" s="45">
        <v>0</v>
      </c>
      <c r="I63" s="44">
        <f t="shared" si="5"/>
        <v>0</v>
      </c>
      <c r="J63" s="46">
        <v>0</v>
      </c>
      <c r="K63" s="47">
        <f t="shared" si="6"/>
        <v>0</v>
      </c>
    </row>
    <row r="64" spans="1:11" s="1" customFormat="1" ht="9.6" x14ac:dyDescent="0.2">
      <c r="A64" s="35"/>
      <c r="B64" s="38"/>
      <c r="C64" s="39"/>
      <c r="D64" s="40"/>
      <c r="E64" s="37"/>
      <c r="F64" s="35"/>
      <c r="G64" s="42"/>
      <c r="H64" s="37"/>
      <c r="I64" s="42"/>
      <c r="J64" s="37"/>
      <c r="K64" s="65"/>
    </row>
    <row r="65" spans="1:11" s="1" customFormat="1" ht="9.6" x14ac:dyDescent="0.2">
      <c r="A65" s="35"/>
      <c r="B65" s="38"/>
      <c r="C65" s="39" t="s">
        <v>74</v>
      </c>
      <c r="D65" s="40"/>
      <c r="E65" s="37"/>
      <c r="F65" s="35"/>
      <c r="G65" s="42"/>
      <c r="H65" s="37"/>
      <c r="I65" s="42"/>
      <c r="J65" s="37"/>
      <c r="K65" s="65"/>
    </row>
    <row r="66" spans="1:11" s="1" customFormat="1" ht="9.6" x14ac:dyDescent="0.2">
      <c r="A66" s="36">
        <f>A63+1</f>
        <v>45</v>
      </c>
      <c r="B66" s="38" t="s">
        <v>31</v>
      </c>
      <c r="C66" s="39" t="s">
        <v>97</v>
      </c>
      <c r="D66" s="40" t="s">
        <v>37</v>
      </c>
      <c r="E66" s="41">
        <v>24</v>
      </c>
      <c r="F66" s="43">
        <v>0</v>
      </c>
      <c r="G66" s="44">
        <f>E66*F66</f>
        <v>0</v>
      </c>
      <c r="H66" s="45">
        <v>0</v>
      </c>
      <c r="I66" s="44">
        <f>E66*H66</f>
        <v>0</v>
      </c>
      <c r="J66" s="46">
        <v>5.0000000000000001E-3</v>
      </c>
      <c r="K66" s="47">
        <f>E66*J66</f>
        <v>0.12</v>
      </c>
    </row>
    <row r="67" spans="1:11" s="1" customFormat="1" ht="9.6" x14ac:dyDescent="0.2">
      <c r="A67" s="36">
        <f>A66+1</f>
        <v>46</v>
      </c>
      <c r="B67" s="38" t="s">
        <v>31</v>
      </c>
      <c r="C67" s="39" t="s">
        <v>98</v>
      </c>
      <c r="D67" s="40" t="s">
        <v>37</v>
      </c>
      <c r="E67" s="41">
        <v>24</v>
      </c>
      <c r="F67" s="43">
        <v>0</v>
      </c>
      <c r="G67" s="44">
        <f>E67*F67</f>
        <v>0</v>
      </c>
      <c r="H67" s="45">
        <v>0</v>
      </c>
      <c r="I67" s="44">
        <f>E67*H67</f>
        <v>0</v>
      </c>
      <c r="J67" s="46">
        <v>5.0000000000000001E-3</v>
      </c>
      <c r="K67" s="47">
        <f>E67*J67</f>
        <v>0.12</v>
      </c>
    </row>
    <row r="68" spans="1:11" s="1" customFormat="1" ht="9.6" x14ac:dyDescent="0.2">
      <c r="A68" s="36">
        <f>A67+1</f>
        <v>47</v>
      </c>
      <c r="B68" s="38" t="s">
        <v>31</v>
      </c>
      <c r="C68" s="39" t="s">
        <v>99</v>
      </c>
      <c r="D68" s="40" t="s">
        <v>37</v>
      </c>
      <c r="E68" s="41">
        <v>25</v>
      </c>
      <c r="F68" s="43">
        <v>0</v>
      </c>
      <c r="G68" s="44">
        <f>E68*F68</f>
        <v>0</v>
      </c>
      <c r="H68" s="45">
        <v>0</v>
      </c>
      <c r="I68" s="44">
        <f>E68*H68</f>
        <v>0</v>
      </c>
      <c r="J68" s="46">
        <v>5.0000000000000001E-3</v>
      </c>
      <c r="K68" s="47">
        <f>E68*J68</f>
        <v>0.125</v>
      </c>
    </row>
    <row r="69" spans="1:11" s="1" customFormat="1" ht="9.6" x14ac:dyDescent="0.2">
      <c r="A69" s="36">
        <f>A68+1</f>
        <v>48</v>
      </c>
      <c r="B69" s="38" t="s">
        <v>31</v>
      </c>
      <c r="C69" s="39" t="s">
        <v>100</v>
      </c>
      <c r="D69" s="40" t="s">
        <v>37</v>
      </c>
      <c r="E69" s="41">
        <v>30</v>
      </c>
      <c r="F69" s="43">
        <v>0</v>
      </c>
      <c r="G69" s="44">
        <f>E69*F69</f>
        <v>0</v>
      </c>
      <c r="H69" s="45">
        <v>0</v>
      </c>
      <c r="I69" s="44">
        <f>E69*H69</f>
        <v>0</v>
      </c>
      <c r="J69" s="46">
        <v>5.0000000000000001E-3</v>
      </c>
      <c r="K69" s="47">
        <f>E69*J69</f>
        <v>0.15</v>
      </c>
    </row>
    <row r="70" spans="1:11" s="1" customFormat="1" ht="9.6" x14ac:dyDescent="0.2">
      <c r="A70" s="35"/>
      <c r="B70" s="38"/>
      <c r="C70" s="39"/>
      <c r="D70" s="40"/>
      <c r="E70" s="37"/>
      <c r="F70" s="35"/>
      <c r="G70" s="42"/>
      <c r="H70" s="37"/>
      <c r="I70" s="42"/>
      <c r="J70" s="37"/>
      <c r="K70" s="65"/>
    </row>
    <row r="71" spans="1:11" s="1" customFormat="1" ht="9.6" x14ac:dyDescent="0.2">
      <c r="A71" s="36">
        <f>A69+1</f>
        <v>49</v>
      </c>
      <c r="B71" s="38" t="s">
        <v>78</v>
      </c>
      <c r="C71" s="39" t="s">
        <v>288</v>
      </c>
      <c r="D71" s="40" t="s">
        <v>80</v>
      </c>
      <c r="E71" s="45">
        <v>7.3</v>
      </c>
      <c r="F71" s="43">
        <v>0</v>
      </c>
      <c r="G71" s="44">
        <f>E71*F71</f>
        <v>0</v>
      </c>
      <c r="H71" s="45">
        <v>0</v>
      </c>
      <c r="I71" s="44">
        <f>E71*H71</f>
        <v>0</v>
      </c>
      <c r="J71" s="46">
        <v>0</v>
      </c>
      <c r="K71" s="47">
        <f>E71*J71</f>
        <v>0</v>
      </c>
    </row>
    <row r="72" spans="1:11" s="17" customFormat="1" ht="10.199999999999999" x14ac:dyDescent="0.2">
      <c r="A72" s="56"/>
      <c r="B72" s="57">
        <v>4</v>
      </c>
      <c r="C72" s="58" t="s">
        <v>82</v>
      </c>
      <c r="D72" s="59"/>
      <c r="E72" s="59"/>
      <c r="F72" s="60"/>
      <c r="G72" s="61">
        <f>SUM(G46:G71)</f>
        <v>0</v>
      </c>
      <c r="H72" s="62"/>
      <c r="I72" s="63">
        <f>SUM(I46:I71)</f>
        <v>0</v>
      </c>
      <c r="J72" s="62"/>
      <c r="K72" s="64">
        <f>SUM(K46:K71)</f>
        <v>7.2541870000000008</v>
      </c>
    </row>
    <row r="73" spans="1:11" s="17" customFormat="1" ht="10.199999999999999" x14ac:dyDescent="0.2">
      <c r="A73" s="28"/>
      <c r="B73" s="29" t="s">
        <v>102</v>
      </c>
      <c r="C73" s="30" t="s">
        <v>103</v>
      </c>
      <c r="D73" s="27"/>
      <c r="E73" s="27"/>
      <c r="F73" s="31"/>
      <c r="G73" s="32"/>
      <c r="H73" s="33"/>
      <c r="I73" s="26"/>
      <c r="J73" s="33"/>
      <c r="K73" s="34"/>
    </row>
    <row r="74" spans="1:11" s="1" customFormat="1" ht="9.6" x14ac:dyDescent="0.2">
      <c r="A74" s="36">
        <f>A71+1</f>
        <v>50</v>
      </c>
      <c r="B74" s="38" t="s">
        <v>31</v>
      </c>
      <c r="C74" s="39" t="s">
        <v>43</v>
      </c>
      <c r="D74" s="40" t="s">
        <v>37</v>
      </c>
      <c r="E74" s="41">
        <v>12</v>
      </c>
      <c r="F74" s="43">
        <v>0</v>
      </c>
      <c r="G74" s="44">
        <f t="shared" ref="G74:G91" si="8">E74*F74</f>
        <v>0</v>
      </c>
      <c r="H74" s="45">
        <v>0</v>
      </c>
      <c r="I74" s="44">
        <f t="shared" ref="I74:I91" si="9">E74*H74</f>
        <v>0</v>
      </c>
      <c r="J74" s="46">
        <v>0</v>
      </c>
      <c r="K74" s="47">
        <f t="shared" ref="K74:K91" si="10">E74*J74</f>
        <v>0</v>
      </c>
    </row>
    <row r="75" spans="1:11" s="1" customFormat="1" ht="9.6" x14ac:dyDescent="0.2">
      <c r="A75" s="36">
        <f t="shared" ref="A75:A91" si="11">A74+1</f>
        <v>51</v>
      </c>
      <c r="B75" s="38" t="s">
        <v>83</v>
      </c>
      <c r="C75" s="39" t="s">
        <v>84</v>
      </c>
      <c r="D75" s="40" t="s">
        <v>37</v>
      </c>
      <c r="E75" s="41">
        <v>12</v>
      </c>
      <c r="F75" s="43">
        <v>0</v>
      </c>
      <c r="G75" s="44">
        <f t="shared" si="8"/>
        <v>0</v>
      </c>
      <c r="H75" s="45">
        <v>0</v>
      </c>
      <c r="I75" s="44">
        <f t="shared" si="9"/>
        <v>0</v>
      </c>
      <c r="J75" s="46">
        <v>0</v>
      </c>
      <c r="K75" s="47">
        <f t="shared" si="10"/>
        <v>0</v>
      </c>
    </row>
    <row r="76" spans="1:11" s="1" customFormat="1" ht="9.6" x14ac:dyDescent="0.2">
      <c r="A76" s="36">
        <f t="shared" si="11"/>
        <v>52</v>
      </c>
      <c r="B76" s="38" t="s">
        <v>31</v>
      </c>
      <c r="C76" s="39" t="s">
        <v>295</v>
      </c>
      <c r="D76" s="40" t="s">
        <v>37</v>
      </c>
      <c r="E76" s="41">
        <v>12</v>
      </c>
      <c r="F76" s="43">
        <v>0</v>
      </c>
      <c r="G76" s="44">
        <f t="shared" si="8"/>
        <v>0</v>
      </c>
      <c r="H76" s="45">
        <v>0</v>
      </c>
      <c r="I76" s="44">
        <f t="shared" si="9"/>
        <v>0</v>
      </c>
      <c r="J76" s="46">
        <v>0</v>
      </c>
      <c r="K76" s="47">
        <f t="shared" si="10"/>
        <v>0</v>
      </c>
    </row>
    <row r="77" spans="1:11" s="1" customFormat="1" ht="9.6" x14ac:dyDescent="0.2">
      <c r="A77" s="36">
        <f t="shared" si="11"/>
        <v>53</v>
      </c>
      <c r="B77" s="38" t="s">
        <v>31</v>
      </c>
      <c r="C77" s="39" t="s">
        <v>104</v>
      </c>
      <c r="D77" s="40" t="s">
        <v>37</v>
      </c>
      <c r="E77" s="41">
        <v>12</v>
      </c>
      <c r="F77" s="43">
        <v>0</v>
      </c>
      <c r="G77" s="44">
        <f t="shared" si="8"/>
        <v>0</v>
      </c>
      <c r="H77" s="45">
        <v>0</v>
      </c>
      <c r="I77" s="44">
        <f t="shared" si="9"/>
        <v>0</v>
      </c>
      <c r="J77" s="46">
        <v>0</v>
      </c>
      <c r="K77" s="47">
        <f t="shared" si="10"/>
        <v>0</v>
      </c>
    </row>
    <row r="78" spans="1:11" s="1" customFormat="1" ht="9.6" x14ac:dyDescent="0.2">
      <c r="A78" s="36">
        <f t="shared" si="11"/>
        <v>54</v>
      </c>
      <c r="B78" s="38" t="s">
        <v>47</v>
      </c>
      <c r="C78" s="39" t="s">
        <v>48</v>
      </c>
      <c r="D78" s="40" t="s">
        <v>37</v>
      </c>
      <c r="E78" s="41">
        <v>12</v>
      </c>
      <c r="F78" s="43">
        <v>0</v>
      </c>
      <c r="G78" s="44">
        <f t="shared" si="8"/>
        <v>0</v>
      </c>
      <c r="H78" s="45">
        <v>0</v>
      </c>
      <c r="I78" s="44">
        <f t="shared" si="9"/>
        <v>0</v>
      </c>
      <c r="J78" s="46">
        <v>8.1000000000000004E-5</v>
      </c>
      <c r="K78" s="47">
        <f t="shared" si="10"/>
        <v>9.7199999999999999E-4</v>
      </c>
    </row>
    <row r="79" spans="1:11" s="1" customFormat="1" ht="9.6" x14ac:dyDescent="0.2">
      <c r="A79" s="36">
        <f t="shared" si="11"/>
        <v>55</v>
      </c>
      <c r="B79" s="38" t="s">
        <v>86</v>
      </c>
      <c r="C79" s="39" t="s">
        <v>296</v>
      </c>
      <c r="D79" s="40" t="s">
        <v>37</v>
      </c>
      <c r="E79" s="41">
        <v>12</v>
      </c>
      <c r="F79" s="43">
        <v>0</v>
      </c>
      <c r="G79" s="44">
        <f t="shared" si="8"/>
        <v>0</v>
      </c>
      <c r="H79" s="45">
        <v>0</v>
      </c>
      <c r="I79" s="44">
        <f t="shared" si="9"/>
        <v>0</v>
      </c>
      <c r="J79" s="46">
        <v>0</v>
      </c>
      <c r="K79" s="47">
        <f t="shared" si="10"/>
        <v>0</v>
      </c>
    </row>
    <row r="80" spans="1:11" s="1" customFormat="1" ht="9.6" x14ac:dyDescent="0.2">
      <c r="A80" s="36">
        <f t="shared" si="11"/>
        <v>56</v>
      </c>
      <c r="B80" s="38" t="s">
        <v>51</v>
      </c>
      <c r="C80" s="39" t="s">
        <v>307</v>
      </c>
      <c r="D80" s="40" t="s">
        <v>37</v>
      </c>
      <c r="E80" s="41">
        <v>12</v>
      </c>
      <c r="F80" s="43">
        <v>0</v>
      </c>
      <c r="G80" s="44">
        <f t="shared" si="8"/>
        <v>0</v>
      </c>
      <c r="H80" s="45">
        <v>0</v>
      </c>
      <c r="I80" s="44">
        <f t="shared" si="9"/>
        <v>0</v>
      </c>
      <c r="J80" s="46">
        <v>0</v>
      </c>
      <c r="K80" s="47">
        <f t="shared" si="10"/>
        <v>0</v>
      </c>
    </row>
    <row r="81" spans="1:11" s="1" customFormat="1" ht="9.6" x14ac:dyDescent="0.2">
      <c r="A81" s="36">
        <f t="shared" si="11"/>
        <v>57</v>
      </c>
      <c r="B81" s="38" t="s">
        <v>89</v>
      </c>
      <c r="C81" s="39" t="s">
        <v>90</v>
      </c>
      <c r="D81" s="40" t="s">
        <v>37</v>
      </c>
      <c r="E81" s="41">
        <v>12</v>
      </c>
      <c r="F81" s="43">
        <v>0</v>
      </c>
      <c r="G81" s="44">
        <f t="shared" si="8"/>
        <v>0</v>
      </c>
      <c r="H81" s="45">
        <v>0</v>
      </c>
      <c r="I81" s="44">
        <f t="shared" si="9"/>
        <v>0</v>
      </c>
      <c r="J81" s="46">
        <v>0</v>
      </c>
      <c r="K81" s="47">
        <f t="shared" si="10"/>
        <v>0</v>
      </c>
    </row>
    <row r="82" spans="1:11" s="1" customFormat="1" ht="9.6" x14ac:dyDescent="0.2">
      <c r="A82" s="36">
        <f t="shared" si="11"/>
        <v>58</v>
      </c>
      <c r="B82" s="38" t="s">
        <v>31</v>
      </c>
      <c r="C82" s="39" t="s">
        <v>303</v>
      </c>
      <c r="D82" s="40" t="s">
        <v>37</v>
      </c>
      <c r="E82" s="41">
        <v>12</v>
      </c>
      <c r="F82" s="43">
        <v>0</v>
      </c>
      <c r="G82" s="44">
        <f t="shared" si="8"/>
        <v>0</v>
      </c>
      <c r="H82" s="45">
        <v>0</v>
      </c>
      <c r="I82" s="44">
        <f t="shared" si="9"/>
        <v>0</v>
      </c>
      <c r="J82" s="46">
        <v>0</v>
      </c>
      <c r="K82" s="47">
        <f t="shared" si="10"/>
        <v>0</v>
      </c>
    </row>
    <row r="83" spans="1:11" s="1" customFormat="1" ht="9.6" x14ac:dyDescent="0.2">
      <c r="A83" s="36">
        <f t="shared" si="11"/>
        <v>59</v>
      </c>
      <c r="B83" s="38" t="s">
        <v>57</v>
      </c>
      <c r="C83" s="39" t="s">
        <v>294</v>
      </c>
      <c r="D83" s="40" t="s">
        <v>37</v>
      </c>
      <c r="E83" s="41">
        <v>12</v>
      </c>
      <c r="F83" s="43">
        <v>0</v>
      </c>
      <c r="G83" s="44">
        <f t="shared" si="8"/>
        <v>0</v>
      </c>
      <c r="H83" s="45">
        <v>0</v>
      </c>
      <c r="I83" s="44">
        <f t="shared" si="9"/>
        <v>0</v>
      </c>
      <c r="J83" s="46">
        <v>0</v>
      </c>
      <c r="K83" s="47">
        <f t="shared" si="10"/>
        <v>0</v>
      </c>
    </row>
    <row r="84" spans="1:11" s="1" customFormat="1" ht="9.6" x14ac:dyDescent="0.2">
      <c r="A84" s="36">
        <f t="shared" si="11"/>
        <v>60</v>
      </c>
      <c r="B84" s="38" t="s">
        <v>31</v>
      </c>
      <c r="C84" s="39" t="s">
        <v>92</v>
      </c>
      <c r="D84" s="40" t="s">
        <v>59</v>
      </c>
      <c r="E84" s="45">
        <v>3.6</v>
      </c>
      <c r="F84" s="43">
        <v>0</v>
      </c>
      <c r="G84" s="44">
        <f t="shared" si="8"/>
        <v>0</v>
      </c>
      <c r="H84" s="45">
        <v>0</v>
      </c>
      <c r="I84" s="44">
        <f t="shared" si="9"/>
        <v>0</v>
      </c>
      <c r="J84" s="46">
        <v>0</v>
      </c>
      <c r="K84" s="47">
        <f t="shared" si="10"/>
        <v>0</v>
      </c>
    </row>
    <row r="85" spans="1:11" s="1" customFormat="1" ht="9.6" x14ac:dyDescent="0.2">
      <c r="A85" s="36">
        <f t="shared" si="11"/>
        <v>61</v>
      </c>
      <c r="B85" s="38" t="s">
        <v>60</v>
      </c>
      <c r="C85" s="39" t="s">
        <v>105</v>
      </c>
      <c r="D85" s="40" t="s">
        <v>37</v>
      </c>
      <c r="E85" s="41">
        <v>12</v>
      </c>
      <c r="F85" s="43">
        <v>0</v>
      </c>
      <c r="G85" s="44">
        <f t="shared" si="8"/>
        <v>0</v>
      </c>
      <c r="H85" s="45">
        <v>0</v>
      </c>
      <c r="I85" s="44">
        <f t="shared" si="9"/>
        <v>0</v>
      </c>
      <c r="J85" s="46">
        <v>0</v>
      </c>
      <c r="K85" s="47">
        <f t="shared" si="10"/>
        <v>0</v>
      </c>
    </row>
    <row r="86" spans="1:11" s="1" customFormat="1" ht="9.6" x14ac:dyDescent="0.2">
      <c r="A86" s="36">
        <f t="shared" si="11"/>
        <v>62</v>
      </c>
      <c r="B86" s="38" t="s">
        <v>31</v>
      </c>
      <c r="C86" s="39" t="s">
        <v>106</v>
      </c>
      <c r="D86" s="40" t="s">
        <v>59</v>
      </c>
      <c r="E86" s="41">
        <v>12</v>
      </c>
      <c r="F86" s="43">
        <v>0</v>
      </c>
      <c r="G86" s="44">
        <f t="shared" si="8"/>
        <v>0</v>
      </c>
      <c r="H86" s="45">
        <v>0</v>
      </c>
      <c r="I86" s="44">
        <f t="shared" si="9"/>
        <v>0</v>
      </c>
      <c r="J86" s="46">
        <v>0</v>
      </c>
      <c r="K86" s="47">
        <f t="shared" si="10"/>
        <v>0</v>
      </c>
    </row>
    <row r="87" spans="1:11" s="1" customFormat="1" ht="9.6" x14ac:dyDescent="0.2">
      <c r="A87" s="36">
        <f t="shared" si="11"/>
        <v>63</v>
      </c>
      <c r="B87" s="38" t="s">
        <v>63</v>
      </c>
      <c r="C87" s="39" t="s">
        <v>95</v>
      </c>
      <c r="D87" s="40" t="s">
        <v>65</v>
      </c>
      <c r="E87" s="41">
        <v>12</v>
      </c>
      <c r="F87" s="43">
        <v>0</v>
      </c>
      <c r="G87" s="44">
        <f t="shared" si="8"/>
        <v>0</v>
      </c>
      <c r="H87" s="45">
        <v>0</v>
      </c>
      <c r="I87" s="44">
        <f t="shared" si="9"/>
        <v>0</v>
      </c>
      <c r="J87" s="46">
        <v>0</v>
      </c>
      <c r="K87" s="47">
        <f t="shared" si="10"/>
        <v>0</v>
      </c>
    </row>
    <row r="88" spans="1:11" s="1" customFormat="1" ht="9.6" x14ac:dyDescent="0.2">
      <c r="A88" s="36">
        <f t="shared" si="11"/>
        <v>64</v>
      </c>
      <c r="B88" s="38" t="s">
        <v>66</v>
      </c>
      <c r="C88" s="39" t="s">
        <v>122</v>
      </c>
      <c r="D88" s="40" t="s">
        <v>68</v>
      </c>
      <c r="E88" s="45">
        <v>1.2</v>
      </c>
      <c r="F88" s="43">
        <v>0</v>
      </c>
      <c r="G88" s="44">
        <f t="shared" si="8"/>
        <v>0</v>
      </c>
      <c r="H88" s="45">
        <v>0</v>
      </c>
      <c r="I88" s="44">
        <f t="shared" si="9"/>
        <v>0</v>
      </c>
      <c r="J88" s="46">
        <v>0.3</v>
      </c>
      <c r="K88" s="47">
        <f t="shared" si="10"/>
        <v>0.36</v>
      </c>
    </row>
    <row r="89" spans="1:11" s="1" customFormat="1" ht="9.6" x14ac:dyDescent="0.2">
      <c r="A89" s="36">
        <f t="shared" si="11"/>
        <v>65</v>
      </c>
      <c r="B89" s="38" t="s">
        <v>69</v>
      </c>
      <c r="C89" s="39" t="s">
        <v>304</v>
      </c>
      <c r="D89" s="40" t="s">
        <v>68</v>
      </c>
      <c r="E89" s="66">
        <v>0.36</v>
      </c>
      <c r="F89" s="43">
        <v>0</v>
      </c>
      <c r="G89" s="44">
        <f t="shared" si="8"/>
        <v>0</v>
      </c>
      <c r="H89" s="45">
        <v>0</v>
      </c>
      <c r="I89" s="44">
        <f t="shared" si="9"/>
        <v>0</v>
      </c>
      <c r="J89" s="46">
        <v>0</v>
      </c>
      <c r="K89" s="47">
        <f t="shared" si="10"/>
        <v>0</v>
      </c>
    </row>
    <row r="90" spans="1:11" s="1" customFormat="1" ht="9.6" x14ac:dyDescent="0.2">
      <c r="A90" s="36">
        <f t="shared" si="11"/>
        <v>66</v>
      </c>
      <c r="B90" s="38" t="s">
        <v>71</v>
      </c>
      <c r="C90" s="39" t="s">
        <v>289</v>
      </c>
      <c r="D90" s="40" t="s">
        <v>68</v>
      </c>
      <c r="E90" s="66">
        <v>0.36</v>
      </c>
      <c r="F90" s="43">
        <v>0</v>
      </c>
      <c r="G90" s="44">
        <f t="shared" si="8"/>
        <v>0</v>
      </c>
      <c r="H90" s="45">
        <v>0</v>
      </c>
      <c r="I90" s="44">
        <f t="shared" si="9"/>
        <v>0</v>
      </c>
      <c r="J90" s="46">
        <v>1</v>
      </c>
      <c r="K90" s="47">
        <f t="shared" si="10"/>
        <v>0.36</v>
      </c>
    </row>
    <row r="91" spans="1:11" s="1" customFormat="1" ht="9.6" x14ac:dyDescent="0.2">
      <c r="A91" s="36">
        <f t="shared" si="11"/>
        <v>67</v>
      </c>
      <c r="B91" s="38" t="s">
        <v>31</v>
      </c>
      <c r="C91" s="39" t="s">
        <v>73</v>
      </c>
      <c r="D91" s="40" t="s">
        <v>37</v>
      </c>
      <c r="E91" s="41">
        <v>12</v>
      </c>
      <c r="F91" s="43">
        <v>0</v>
      </c>
      <c r="G91" s="44">
        <f t="shared" si="8"/>
        <v>0</v>
      </c>
      <c r="H91" s="45">
        <v>0</v>
      </c>
      <c r="I91" s="44">
        <f t="shared" si="9"/>
        <v>0</v>
      </c>
      <c r="J91" s="46">
        <v>0</v>
      </c>
      <c r="K91" s="47">
        <f t="shared" si="10"/>
        <v>0</v>
      </c>
    </row>
    <row r="92" spans="1:11" s="1" customFormat="1" ht="9.6" x14ac:dyDescent="0.2">
      <c r="A92" s="35"/>
      <c r="B92" s="38"/>
      <c r="C92" s="39"/>
      <c r="D92" s="40"/>
      <c r="E92" s="37"/>
      <c r="F92" s="35"/>
      <c r="G92" s="42"/>
      <c r="H92" s="37"/>
      <c r="I92" s="42"/>
      <c r="J92" s="37"/>
      <c r="K92" s="65"/>
    </row>
    <row r="93" spans="1:11" s="1" customFormat="1" ht="9.6" x14ac:dyDescent="0.2">
      <c r="A93" s="35"/>
      <c r="B93" s="38"/>
      <c r="C93" s="39" t="s">
        <v>74</v>
      </c>
      <c r="D93" s="40"/>
      <c r="E93" s="37"/>
      <c r="F93" s="35"/>
      <c r="G93" s="42"/>
      <c r="H93" s="37"/>
      <c r="I93" s="42"/>
      <c r="J93" s="37"/>
      <c r="K93" s="65"/>
    </row>
    <row r="94" spans="1:11" s="1" customFormat="1" ht="9.6" x14ac:dyDescent="0.2">
      <c r="A94" s="36">
        <f>A91+1</f>
        <v>68</v>
      </c>
      <c r="B94" s="38" t="s">
        <v>31</v>
      </c>
      <c r="C94" s="39" t="s">
        <v>107</v>
      </c>
      <c r="D94" s="40" t="s">
        <v>37</v>
      </c>
      <c r="E94" s="41">
        <v>6</v>
      </c>
      <c r="F94" s="43">
        <v>0</v>
      </c>
      <c r="G94" s="44">
        <f>E94*F94</f>
        <v>0</v>
      </c>
      <c r="H94" s="45">
        <v>0</v>
      </c>
      <c r="I94" s="44">
        <f>E94*H94</f>
        <v>0</v>
      </c>
      <c r="J94" s="46">
        <v>3.0000000000000001E-3</v>
      </c>
      <c r="K94" s="47">
        <f>E94*J94</f>
        <v>1.8000000000000002E-2</v>
      </c>
    </row>
    <row r="95" spans="1:11" s="1" customFormat="1" ht="9.6" x14ac:dyDescent="0.2">
      <c r="A95" s="35"/>
      <c r="B95" s="38"/>
      <c r="C95" s="39" t="s">
        <v>108</v>
      </c>
      <c r="D95" s="40"/>
      <c r="E95" s="37"/>
      <c r="F95" s="35"/>
      <c r="G95" s="42"/>
      <c r="H95" s="37"/>
      <c r="I95" s="42"/>
      <c r="J95" s="37"/>
      <c r="K95" s="65"/>
    </row>
    <row r="96" spans="1:11" s="1" customFormat="1" ht="9.6" x14ac:dyDescent="0.2">
      <c r="A96" s="36">
        <f>A94+1</f>
        <v>69</v>
      </c>
      <c r="B96" s="38" t="s">
        <v>31</v>
      </c>
      <c r="C96" s="39" t="s">
        <v>109</v>
      </c>
      <c r="D96" s="40" t="s">
        <v>37</v>
      </c>
      <c r="E96" s="41">
        <v>6</v>
      </c>
      <c r="F96" s="43">
        <v>0</v>
      </c>
      <c r="G96" s="44">
        <f>E96*F96</f>
        <v>0</v>
      </c>
      <c r="H96" s="45">
        <v>0</v>
      </c>
      <c r="I96" s="44">
        <f>E96*H96</f>
        <v>0</v>
      </c>
      <c r="J96" s="46">
        <v>3.0000000000000001E-3</v>
      </c>
      <c r="K96" s="47">
        <f>E96*J96</f>
        <v>1.8000000000000002E-2</v>
      </c>
    </row>
    <row r="97" spans="1:11" s="1" customFormat="1" ht="9.6" x14ac:dyDescent="0.2">
      <c r="A97" s="35"/>
      <c r="B97" s="38"/>
      <c r="C97" s="39" t="s">
        <v>110</v>
      </c>
      <c r="D97" s="40"/>
      <c r="E97" s="37"/>
      <c r="F97" s="35"/>
      <c r="G97" s="42"/>
      <c r="H97" s="37"/>
      <c r="I97" s="42"/>
      <c r="J97" s="37"/>
      <c r="K97" s="65"/>
    </row>
    <row r="98" spans="1:11" s="1" customFormat="1" ht="9.6" x14ac:dyDescent="0.2">
      <c r="A98" s="35"/>
      <c r="B98" s="38"/>
      <c r="C98" s="39"/>
      <c r="D98" s="40"/>
      <c r="E98" s="37"/>
      <c r="F98" s="35"/>
      <c r="G98" s="42"/>
      <c r="H98" s="37"/>
      <c r="I98" s="42"/>
      <c r="J98" s="37"/>
      <c r="K98" s="65"/>
    </row>
    <row r="99" spans="1:11" s="1" customFormat="1" ht="9.6" x14ac:dyDescent="0.2">
      <c r="A99" s="36">
        <f>A96+1</f>
        <v>70</v>
      </c>
      <c r="B99" s="38" t="s">
        <v>78</v>
      </c>
      <c r="C99" s="39" t="s">
        <v>79</v>
      </c>
      <c r="D99" s="40" t="s">
        <v>80</v>
      </c>
      <c r="E99" s="45">
        <v>0.8</v>
      </c>
      <c r="F99" s="43">
        <v>0</v>
      </c>
      <c r="G99" s="44">
        <f>E99*F99</f>
        <v>0</v>
      </c>
      <c r="H99" s="45">
        <v>0</v>
      </c>
      <c r="I99" s="44">
        <f>E99*H99</f>
        <v>0</v>
      </c>
      <c r="J99" s="46">
        <v>0</v>
      </c>
      <c r="K99" s="47">
        <f>E99*J99</f>
        <v>0</v>
      </c>
    </row>
    <row r="100" spans="1:11" s="17" customFormat="1" ht="10.199999999999999" x14ac:dyDescent="0.2">
      <c r="A100" s="56"/>
      <c r="B100" s="57">
        <v>5</v>
      </c>
      <c r="C100" s="58" t="s">
        <v>103</v>
      </c>
      <c r="D100" s="59"/>
      <c r="E100" s="59"/>
      <c r="F100" s="60"/>
      <c r="G100" s="61">
        <f>SUM(G74:G99)</f>
        <v>0</v>
      </c>
      <c r="H100" s="62"/>
      <c r="I100" s="63">
        <f>SUM(I74:I99)</f>
        <v>0</v>
      </c>
      <c r="J100" s="62"/>
      <c r="K100" s="64">
        <f>SUM(K74:K99)</f>
        <v>0.75697199999999998</v>
      </c>
    </row>
    <row r="101" spans="1:11" s="17" customFormat="1" ht="10.199999999999999" x14ac:dyDescent="0.2">
      <c r="A101" s="28"/>
      <c r="B101" s="29" t="s">
        <v>113</v>
      </c>
      <c r="C101" s="30" t="s">
        <v>114</v>
      </c>
      <c r="D101" s="27"/>
      <c r="E101" s="27"/>
      <c r="F101" s="31"/>
      <c r="G101" s="32"/>
      <c r="H101" s="33"/>
      <c r="I101" s="26"/>
      <c r="J101" s="33"/>
      <c r="K101" s="34"/>
    </row>
    <row r="102" spans="1:11" s="1" customFormat="1" ht="9.6" x14ac:dyDescent="0.2">
      <c r="A102" s="36">
        <f>A99+1</f>
        <v>71</v>
      </c>
      <c r="B102" s="38" t="s">
        <v>31</v>
      </c>
      <c r="C102" s="39" t="s">
        <v>43</v>
      </c>
      <c r="D102" s="40" t="s">
        <v>37</v>
      </c>
      <c r="E102" s="41">
        <v>390</v>
      </c>
      <c r="F102" s="43">
        <v>0</v>
      </c>
      <c r="G102" s="44">
        <f t="shared" ref="G102:G109" si="12">E102*F102</f>
        <v>0</v>
      </c>
      <c r="H102" s="45">
        <v>0</v>
      </c>
      <c r="I102" s="44">
        <f t="shared" ref="I102:I109" si="13">E102*H102</f>
        <v>0</v>
      </c>
      <c r="J102" s="46">
        <v>0</v>
      </c>
      <c r="K102" s="47">
        <f t="shared" ref="K102:K109" si="14">E102*J102</f>
        <v>0</v>
      </c>
    </row>
    <row r="103" spans="1:11" s="1" customFormat="1" ht="9.6" x14ac:dyDescent="0.2">
      <c r="A103" s="36">
        <f t="shared" ref="A103:A109" si="15">A102+1</f>
        <v>72</v>
      </c>
      <c r="B103" s="38" t="s">
        <v>115</v>
      </c>
      <c r="C103" s="39" t="s">
        <v>306</v>
      </c>
      <c r="D103" s="40" t="s">
        <v>37</v>
      </c>
      <c r="E103" s="41">
        <v>390</v>
      </c>
      <c r="F103" s="43">
        <v>0</v>
      </c>
      <c r="G103" s="44">
        <f t="shared" si="12"/>
        <v>0</v>
      </c>
      <c r="H103" s="45">
        <v>0</v>
      </c>
      <c r="I103" s="44">
        <f t="shared" si="13"/>
        <v>0</v>
      </c>
      <c r="J103" s="46">
        <v>0</v>
      </c>
      <c r="K103" s="47">
        <f t="shared" si="14"/>
        <v>0</v>
      </c>
    </row>
    <row r="104" spans="1:11" s="1" customFormat="1" ht="9.6" x14ac:dyDescent="0.2">
      <c r="A104" s="36">
        <f t="shared" si="15"/>
        <v>73</v>
      </c>
      <c r="B104" s="38" t="s">
        <v>31</v>
      </c>
      <c r="C104" s="39" t="s">
        <v>308</v>
      </c>
      <c r="D104" s="40" t="s">
        <v>37</v>
      </c>
      <c r="E104" s="41">
        <v>390</v>
      </c>
      <c r="F104" s="43">
        <v>0</v>
      </c>
      <c r="G104" s="44">
        <f t="shared" si="12"/>
        <v>0</v>
      </c>
      <c r="H104" s="45">
        <v>0</v>
      </c>
      <c r="I104" s="44">
        <f t="shared" si="13"/>
        <v>0</v>
      </c>
      <c r="J104" s="46">
        <v>0</v>
      </c>
      <c r="K104" s="47">
        <f t="shared" si="14"/>
        <v>0</v>
      </c>
    </row>
    <row r="105" spans="1:11" s="1" customFormat="1" ht="9.6" x14ac:dyDescent="0.2">
      <c r="A105" s="36">
        <f t="shared" si="15"/>
        <v>74</v>
      </c>
      <c r="B105" s="38" t="s">
        <v>31</v>
      </c>
      <c r="C105" s="39" t="s">
        <v>305</v>
      </c>
      <c r="D105" s="40" t="s">
        <v>37</v>
      </c>
      <c r="E105" s="41">
        <v>390</v>
      </c>
      <c r="F105" s="43">
        <v>0</v>
      </c>
      <c r="G105" s="44">
        <f t="shared" si="12"/>
        <v>0</v>
      </c>
      <c r="H105" s="45">
        <v>0</v>
      </c>
      <c r="I105" s="44">
        <f t="shared" si="13"/>
        <v>0</v>
      </c>
      <c r="J105" s="46">
        <v>0</v>
      </c>
      <c r="K105" s="47">
        <f t="shared" si="14"/>
        <v>0</v>
      </c>
    </row>
    <row r="106" spans="1:11" s="1" customFormat="1" ht="9.6" x14ac:dyDescent="0.2">
      <c r="A106" s="36">
        <f t="shared" si="15"/>
        <v>75</v>
      </c>
      <c r="B106" s="38" t="s">
        <v>118</v>
      </c>
      <c r="C106" s="39" t="s">
        <v>315</v>
      </c>
      <c r="D106" s="40" t="s">
        <v>37</v>
      </c>
      <c r="E106" s="41">
        <v>390</v>
      </c>
      <c r="F106" s="43">
        <v>0</v>
      </c>
      <c r="G106" s="44">
        <f t="shared" si="12"/>
        <v>0</v>
      </c>
      <c r="H106" s="45">
        <v>0</v>
      </c>
      <c r="I106" s="44">
        <f t="shared" si="13"/>
        <v>0</v>
      </c>
      <c r="J106" s="46">
        <v>0</v>
      </c>
      <c r="K106" s="47">
        <f t="shared" si="14"/>
        <v>0</v>
      </c>
    </row>
    <row r="107" spans="1:11" s="1" customFormat="1" ht="9.6" x14ac:dyDescent="0.2">
      <c r="A107" s="36">
        <f t="shared" si="15"/>
        <v>76</v>
      </c>
      <c r="B107" s="38" t="s">
        <v>69</v>
      </c>
      <c r="C107" s="39" t="s">
        <v>291</v>
      </c>
      <c r="D107" s="40" t="s">
        <v>68</v>
      </c>
      <c r="E107" s="45">
        <v>3.9</v>
      </c>
      <c r="F107" s="43">
        <v>0</v>
      </c>
      <c r="G107" s="44">
        <f t="shared" si="12"/>
        <v>0</v>
      </c>
      <c r="H107" s="45">
        <v>0</v>
      </c>
      <c r="I107" s="44">
        <f t="shared" si="13"/>
        <v>0</v>
      </c>
      <c r="J107" s="46">
        <v>0</v>
      </c>
      <c r="K107" s="47">
        <f t="shared" si="14"/>
        <v>0</v>
      </c>
    </row>
    <row r="108" spans="1:11" s="1" customFormat="1" ht="9.6" x14ac:dyDescent="0.2">
      <c r="A108" s="36">
        <f t="shared" si="15"/>
        <v>77</v>
      </c>
      <c r="B108" s="38" t="s">
        <v>71</v>
      </c>
      <c r="C108" s="39" t="s">
        <v>289</v>
      </c>
      <c r="D108" s="40" t="s">
        <v>68</v>
      </c>
      <c r="E108" s="45">
        <v>3.9</v>
      </c>
      <c r="F108" s="43">
        <v>0</v>
      </c>
      <c r="G108" s="44">
        <f t="shared" si="12"/>
        <v>0</v>
      </c>
      <c r="H108" s="45">
        <v>0</v>
      </c>
      <c r="I108" s="44">
        <f t="shared" si="13"/>
        <v>0</v>
      </c>
      <c r="J108" s="46">
        <v>0</v>
      </c>
      <c r="K108" s="47">
        <f t="shared" si="14"/>
        <v>0</v>
      </c>
    </row>
    <row r="109" spans="1:11" s="1" customFormat="1" ht="9.6" x14ac:dyDescent="0.2">
      <c r="A109" s="36">
        <f t="shared" si="15"/>
        <v>78</v>
      </c>
      <c r="B109" s="38" t="s">
        <v>31</v>
      </c>
      <c r="C109" s="39" t="s">
        <v>73</v>
      </c>
      <c r="D109" s="40" t="s">
        <v>37</v>
      </c>
      <c r="E109" s="41">
        <v>390</v>
      </c>
      <c r="F109" s="43">
        <v>0</v>
      </c>
      <c r="G109" s="44">
        <f t="shared" si="12"/>
        <v>0</v>
      </c>
      <c r="H109" s="45">
        <v>0</v>
      </c>
      <c r="I109" s="44">
        <f t="shared" si="13"/>
        <v>0</v>
      </c>
      <c r="J109" s="46">
        <v>0</v>
      </c>
      <c r="K109" s="47">
        <f t="shared" si="14"/>
        <v>0</v>
      </c>
    </row>
    <row r="110" spans="1:11" s="1" customFormat="1" ht="9.6" x14ac:dyDescent="0.2">
      <c r="A110" s="35"/>
      <c r="B110" s="38"/>
      <c r="C110" s="39"/>
      <c r="D110" s="40"/>
      <c r="E110" s="37"/>
      <c r="F110" s="35"/>
      <c r="G110" s="42"/>
      <c r="H110" s="37"/>
      <c r="I110" s="42"/>
      <c r="J110" s="37"/>
      <c r="K110" s="65"/>
    </row>
    <row r="111" spans="1:11" s="1" customFormat="1" ht="12.75" customHeight="1" x14ac:dyDescent="0.2">
      <c r="A111" s="35"/>
      <c r="B111" s="38"/>
      <c r="C111" s="39" t="s">
        <v>245</v>
      </c>
      <c r="D111" s="40"/>
      <c r="E111" s="37"/>
      <c r="F111" s="35"/>
      <c r="G111" s="42"/>
      <c r="H111" s="37"/>
      <c r="I111" s="42"/>
      <c r="J111" s="37"/>
      <c r="K111" s="65"/>
    </row>
    <row r="112" spans="1:11" s="1" customFormat="1" ht="9.6" x14ac:dyDescent="0.2">
      <c r="A112" s="36">
        <f>A109+1</f>
        <v>79</v>
      </c>
      <c r="B112" s="38" t="s">
        <v>63</v>
      </c>
      <c r="C112" s="39" t="s">
        <v>121</v>
      </c>
      <c r="D112" s="40" t="s">
        <v>65</v>
      </c>
      <c r="E112" s="41">
        <v>225</v>
      </c>
      <c r="F112" s="43">
        <v>0</v>
      </c>
      <c r="G112" s="44">
        <f>E112*F112</f>
        <v>0</v>
      </c>
      <c r="H112" s="45">
        <v>0</v>
      </c>
      <c r="I112" s="44">
        <f>E112*H112</f>
        <v>0</v>
      </c>
      <c r="J112" s="46">
        <v>0</v>
      </c>
      <c r="K112" s="47">
        <f>E112*J112</f>
        <v>0</v>
      </c>
    </row>
    <row r="113" spans="1:11" s="1" customFormat="1" ht="9.6" x14ac:dyDescent="0.2">
      <c r="A113" s="36">
        <f>A112+1</f>
        <v>80</v>
      </c>
      <c r="B113" s="38" t="s">
        <v>31</v>
      </c>
      <c r="C113" s="39" t="s">
        <v>122</v>
      </c>
      <c r="D113" s="40" t="s">
        <v>68</v>
      </c>
      <c r="E113" s="45">
        <v>22.5</v>
      </c>
      <c r="F113" s="43">
        <v>0</v>
      </c>
      <c r="G113" s="44">
        <f>E113*F113</f>
        <v>0</v>
      </c>
      <c r="H113" s="45">
        <v>0</v>
      </c>
      <c r="I113" s="44">
        <f>E113*H113</f>
        <v>0</v>
      </c>
      <c r="J113" s="46">
        <v>0.3</v>
      </c>
      <c r="K113" s="47">
        <f>E113*J113</f>
        <v>6.75</v>
      </c>
    </row>
    <row r="114" spans="1:11" s="1" customFormat="1" ht="9.6" x14ac:dyDescent="0.2">
      <c r="A114" s="35"/>
      <c r="B114" s="38"/>
      <c r="C114" s="39"/>
      <c r="D114" s="40"/>
      <c r="E114" s="37"/>
      <c r="F114" s="35"/>
      <c r="G114" s="42"/>
      <c r="H114" s="37"/>
      <c r="I114" s="42"/>
      <c r="J114" s="37"/>
      <c r="K114" s="65"/>
    </row>
    <row r="115" spans="1:11" s="1" customFormat="1" ht="9.6" x14ac:dyDescent="0.2">
      <c r="A115" s="35"/>
      <c r="B115" s="38"/>
      <c r="C115" s="39" t="s">
        <v>74</v>
      </c>
      <c r="D115" s="40"/>
      <c r="E115" s="37"/>
      <c r="F115" s="35"/>
      <c r="G115" s="42"/>
      <c r="H115" s="37"/>
      <c r="I115" s="42"/>
      <c r="J115" s="37"/>
      <c r="K115" s="65"/>
    </row>
    <row r="116" spans="1:11" s="1" customFormat="1" ht="9.6" x14ac:dyDescent="0.2">
      <c r="A116" s="36">
        <f>A113+1</f>
        <v>81</v>
      </c>
      <c r="B116" s="38" t="s">
        <v>31</v>
      </c>
      <c r="C116" s="39" t="s">
        <v>309</v>
      </c>
      <c r="D116" s="40" t="s">
        <v>37</v>
      </c>
      <c r="E116" s="41">
        <v>80</v>
      </c>
      <c r="F116" s="43">
        <v>0</v>
      </c>
      <c r="G116" s="44">
        <f t="shared" ref="G116:G121" si="16">E116*F116</f>
        <v>0</v>
      </c>
      <c r="H116" s="45">
        <v>0</v>
      </c>
      <c r="I116" s="44">
        <f t="shared" ref="I116:I121" si="17">E116*H116</f>
        <v>0</v>
      </c>
      <c r="J116" s="46">
        <v>3.0000000000000001E-3</v>
      </c>
      <c r="K116" s="47">
        <f t="shared" ref="K116:K121" si="18">E116*J116</f>
        <v>0.24</v>
      </c>
    </row>
    <row r="117" spans="1:11" s="1" customFormat="1" ht="9.6" x14ac:dyDescent="0.2">
      <c r="A117" s="36">
        <f>A116+1</f>
        <v>82</v>
      </c>
      <c r="B117" s="38" t="s">
        <v>31</v>
      </c>
      <c r="C117" s="39" t="s">
        <v>310</v>
      </c>
      <c r="D117" s="40" t="s">
        <v>37</v>
      </c>
      <c r="E117" s="41">
        <v>50</v>
      </c>
      <c r="F117" s="43">
        <v>0</v>
      </c>
      <c r="G117" s="44">
        <f t="shared" si="16"/>
        <v>0</v>
      </c>
      <c r="H117" s="45">
        <v>0</v>
      </c>
      <c r="I117" s="44">
        <f t="shared" si="17"/>
        <v>0</v>
      </c>
      <c r="J117" s="46">
        <v>3.0000000000000001E-3</v>
      </c>
      <c r="K117" s="47">
        <f t="shared" si="18"/>
        <v>0.15</v>
      </c>
    </row>
    <row r="118" spans="1:11" s="1" customFormat="1" ht="9.6" x14ac:dyDescent="0.2">
      <c r="A118" s="36">
        <f>A117+1</f>
        <v>83</v>
      </c>
      <c r="B118" s="38" t="s">
        <v>31</v>
      </c>
      <c r="C118" s="39" t="s">
        <v>311</v>
      </c>
      <c r="D118" s="40" t="s">
        <v>37</v>
      </c>
      <c r="E118" s="41">
        <v>80</v>
      </c>
      <c r="F118" s="43">
        <v>0</v>
      </c>
      <c r="G118" s="44">
        <f t="shared" si="16"/>
        <v>0</v>
      </c>
      <c r="H118" s="45">
        <v>0</v>
      </c>
      <c r="I118" s="44">
        <f t="shared" si="17"/>
        <v>0</v>
      </c>
      <c r="J118" s="46">
        <v>3.0000000000000001E-3</v>
      </c>
      <c r="K118" s="47">
        <f t="shared" si="18"/>
        <v>0.24</v>
      </c>
    </row>
    <row r="119" spans="1:11" s="1" customFormat="1" ht="9.6" x14ac:dyDescent="0.2">
      <c r="A119" s="36">
        <f>A118+1</f>
        <v>84</v>
      </c>
      <c r="B119" s="38" t="s">
        <v>31</v>
      </c>
      <c r="C119" s="39" t="s">
        <v>312</v>
      </c>
      <c r="D119" s="40" t="s">
        <v>37</v>
      </c>
      <c r="E119" s="41">
        <v>70</v>
      </c>
      <c r="F119" s="43">
        <v>0</v>
      </c>
      <c r="G119" s="44">
        <f t="shared" si="16"/>
        <v>0</v>
      </c>
      <c r="H119" s="45">
        <v>0</v>
      </c>
      <c r="I119" s="44">
        <f t="shared" si="17"/>
        <v>0</v>
      </c>
      <c r="J119" s="46">
        <v>3.0000000000000001E-3</v>
      </c>
      <c r="K119" s="47">
        <f t="shared" si="18"/>
        <v>0.21</v>
      </c>
    </row>
    <row r="120" spans="1:11" s="1" customFormat="1" ht="9.6" x14ac:dyDescent="0.2">
      <c r="A120" s="36">
        <f>A119+1</f>
        <v>85</v>
      </c>
      <c r="B120" s="38" t="s">
        <v>31</v>
      </c>
      <c r="C120" s="39" t="s">
        <v>313</v>
      </c>
      <c r="D120" s="40" t="s">
        <v>37</v>
      </c>
      <c r="E120" s="41">
        <v>40</v>
      </c>
      <c r="F120" s="43">
        <v>0</v>
      </c>
      <c r="G120" s="44">
        <f t="shared" si="16"/>
        <v>0</v>
      </c>
      <c r="H120" s="45">
        <v>0</v>
      </c>
      <c r="I120" s="44">
        <f t="shared" si="17"/>
        <v>0</v>
      </c>
      <c r="J120" s="46">
        <v>3.0000000000000001E-3</v>
      </c>
      <c r="K120" s="47">
        <f t="shared" si="18"/>
        <v>0.12</v>
      </c>
    </row>
    <row r="121" spans="1:11" s="1" customFormat="1" ht="9.6" x14ac:dyDescent="0.2">
      <c r="A121" s="36">
        <f>A120+1</f>
        <v>86</v>
      </c>
      <c r="B121" s="38" t="s">
        <v>31</v>
      </c>
      <c r="C121" s="39" t="s">
        <v>314</v>
      </c>
      <c r="D121" s="40" t="s">
        <v>37</v>
      </c>
      <c r="E121" s="41">
        <v>70</v>
      </c>
      <c r="F121" s="43">
        <v>0</v>
      </c>
      <c r="G121" s="44">
        <f t="shared" si="16"/>
        <v>0</v>
      </c>
      <c r="H121" s="45">
        <v>0</v>
      </c>
      <c r="I121" s="44">
        <f t="shared" si="17"/>
        <v>0</v>
      </c>
      <c r="J121" s="46">
        <v>3.0000000000000001E-3</v>
      </c>
      <c r="K121" s="47">
        <f t="shared" si="18"/>
        <v>0.21</v>
      </c>
    </row>
    <row r="122" spans="1:11" s="1" customFormat="1" ht="9.6" x14ac:dyDescent="0.2">
      <c r="A122" s="35"/>
      <c r="B122" s="38"/>
      <c r="C122" s="39"/>
      <c r="D122" s="40"/>
      <c r="E122" s="37"/>
      <c r="F122" s="35"/>
      <c r="G122" s="42"/>
      <c r="H122" s="37"/>
      <c r="I122" s="42"/>
      <c r="J122" s="37"/>
      <c r="K122" s="65"/>
    </row>
    <row r="123" spans="1:11" s="1" customFormat="1" ht="9.6" x14ac:dyDescent="0.2">
      <c r="A123" s="36">
        <f>A121+1</f>
        <v>87</v>
      </c>
      <c r="B123" s="38" t="s">
        <v>78</v>
      </c>
      <c r="C123" s="39" t="s">
        <v>288</v>
      </c>
      <c r="D123" s="40" t="s">
        <v>80</v>
      </c>
      <c r="E123" s="45">
        <v>7.9</v>
      </c>
      <c r="F123" s="43">
        <v>0</v>
      </c>
      <c r="G123" s="44">
        <f>E123*F123</f>
        <v>0</v>
      </c>
      <c r="H123" s="45">
        <v>0</v>
      </c>
      <c r="I123" s="44">
        <f>E123*H123</f>
        <v>0</v>
      </c>
      <c r="J123" s="46">
        <v>0</v>
      </c>
      <c r="K123" s="47">
        <f>E123*J123</f>
        <v>0</v>
      </c>
    </row>
    <row r="124" spans="1:11" s="17" customFormat="1" ht="10.199999999999999" x14ac:dyDescent="0.2">
      <c r="A124" s="56"/>
      <c r="B124" s="57">
        <v>61</v>
      </c>
      <c r="C124" s="58" t="s">
        <v>114</v>
      </c>
      <c r="D124" s="59"/>
      <c r="E124" s="59"/>
      <c r="F124" s="60"/>
      <c r="G124" s="61">
        <f>SUM(G102:G123)</f>
        <v>0</v>
      </c>
      <c r="H124" s="62"/>
      <c r="I124" s="63">
        <f>SUM(I102:I123)</f>
        <v>0</v>
      </c>
      <c r="J124" s="62"/>
      <c r="K124" s="64">
        <f>SUM(K102:K123)</f>
        <v>7.9200000000000008</v>
      </c>
    </row>
    <row r="125" spans="1:11" s="17" customFormat="1" ht="10.199999999999999" x14ac:dyDescent="0.2">
      <c r="A125" s="28"/>
      <c r="B125" s="29" t="s">
        <v>129</v>
      </c>
      <c r="C125" s="30" t="s">
        <v>130</v>
      </c>
      <c r="D125" s="27"/>
      <c r="E125" s="27"/>
      <c r="F125" s="31"/>
      <c r="G125" s="32"/>
      <c r="H125" s="33"/>
      <c r="I125" s="26"/>
      <c r="J125" s="33"/>
      <c r="K125" s="34"/>
    </row>
    <row r="126" spans="1:11" s="1" customFormat="1" ht="11.25" customHeight="1" x14ac:dyDescent="0.2">
      <c r="A126" s="35"/>
      <c r="B126" s="38"/>
      <c r="C126" s="39" t="s">
        <v>246</v>
      </c>
      <c r="D126" s="40"/>
      <c r="E126" s="37"/>
      <c r="F126" s="35"/>
      <c r="G126" s="42"/>
      <c r="H126" s="37"/>
      <c r="I126" s="42"/>
      <c r="J126" s="37"/>
      <c r="K126" s="65"/>
    </row>
    <row r="127" spans="1:11" s="1" customFormat="1" ht="14.25" customHeight="1" x14ac:dyDescent="0.2">
      <c r="A127" s="36">
        <f>A123+1</f>
        <v>88</v>
      </c>
      <c r="B127" s="38" t="s">
        <v>31</v>
      </c>
      <c r="C127" s="39" t="s">
        <v>316</v>
      </c>
      <c r="D127" s="40" t="s">
        <v>59</v>
      </c>
      <c r="E127" s="41">
        <v>330</v>
      </c>
      <c r="F127" s="43">
        <v>0</v>
      </c>
      <c r="G127" s="44">
        <f>E127*F127</f>
        <v>0</v>
      </c>
      <c r="H127" s="45">
        <v>0</v>
      </c>
      <c r="I127" s="44">
        <f>E127*H127</f>
        <v>0</v>
      </c>
      <c r="J127" s="46">
        <v>1E-3</v>
      </c>
      <c r="K127" s="47">
        <f>E127*J127</f>
        <v>0.33</v>
      </c>
    </row>
    <row r="128" spans="1:11" s="1" customFormat="1" ht="9.6" x14ac:dyDescent="0.2">
      <c r="A128" s="36">
        <f>A127+1</f>
        <v>89</v>
      </c>
      <c r="B128" s="38" t="s">
        <v>53</v>
      </c>
      <c r="C128" s="39" t="s">
        <v>317</v>
      </c>
      <c r="D128" s="40" t="s">
        <v>37</v>
      </c>
      <c r="E128" s="41">
        <v>132</v>
      </c>
      <c r="F128" s="43">
        <v>0</v>
      </c>
      <c r="G128" s="44">
        <f>E128*F128</f>
        <v>0</v>
      </c>
      <c r="H128" s="45">
        <v>0</v>
      </c>
      <c r="I128" s="44">
        <f>E128*H128</f>
        <v>0</v>
      </c>
      <c r="J128" s="46">
        <v>3.0000000000000001E-3</v>
      </c>
      <c r="K128" s="47">
        <f>E128*J128</f>
        <v>0.39600000000000002</v>
      </c>
    </row>
    <row r="129" spans="1:11" s="1" customFormat="1" ht="9.6" x14ac:dyDescent="0.2">
      <c r="A129" s="36">
        <f>A128+1</f>
        <v>90</v>
      </c>
      <c r="B129" s="38" t="s">
        <v>31</v>
      </c>
      <c r="C129" s="39" t="s">
        <v>139</v>
      </c>
      <c r="D129" s="40" t="s">
        <v>37</v>
      </c>
      <c r="E129" s="41">
        <v>48</v>
      </c>
      <c r="F129" s="43">
        <v>0</v>
      </c>
      <c r="G129" s="44">
        <f>E129*F129</f>
        <v>0</v>
      </c>
      <c r="H129" s="45">
        <v>0</v>
      </c>
      <c r="I129" s="44">
        <f>E129*H129</f>
        <v>0</v>
      </c>
      <c r="J129" s="46">
        <v>1.5E-3</v>
      </c>
      <c r="K129" s="47">
        <f>E129*J129</f>
        <v>7.2000000000000008E-2</v>
      </c>
    </row>
    <row r="130" spans="1:11" s="1" customFormat="1" ht="9.6" x14ac:dyDescent="0.2">
      <c r="A130" s="35"/>
      <c r="B130" s="38"/>
      <c r="C130" s="39"/>
      <c r="D130" s="40"/>
      <c r="E130" s="37"/>
      <c r="F130" s="35"/>
      <c r="G130" s="42"/>
      <c r="H130" s="37"/>
      <c r="I130" s="42"/>
      <c r="J130" s="37"/>
      <c r="K130" s="65"/>
    </row>
    <row r="131" spans="1:11" s="1" customFormat="1" ht="9.6" x14ac:dyDescent="0.2">
      <c r="A131" s="36">
        <f>A129+1</f>
        <v>91</v>
      </c>
      <c r="B131" s="38" t="s">
        <v>31</v>
      </c>
      <c r="C131" s="39" t="s">
        <v>288</v>
      </c>
      <c r="D131" s="40" t="s">
        <v>80</v>
      </c>
      <c r="E131" s="45">
        <v>0.8</v>
      </c>
      <c r="F131" s="43">
        <v>0</v>
      </c>
      <c r="G131" s="44">
        <f>E131*F131</f>
        <v>0</v>
      </c>
      <c r="H131" s="45">
        <v>0</v>
      </c>
      <c r="I131" s="44">
        <f>E131*H131</f>
        <v>0</v>
      </c>
      <c r="J131" s="46">
        <v>0</v>
      </c>
      <c r="K131" s="47">
        <f>E131*J131</f>
        <v>0</v>
      </c>
    </row>
    <row r="132" spans="1:11" s="17" customFormat="1" ht="10.199999999999999" x14ac:dyDescent="0.2">
      <c r="A132" s="56"/>
      <c r="B132" s="57">
        <v>62</v>
      </c>
      <c r="C132" s="58" t="s">
        <v>130</v>
      </c>
      <c r="D132" s="59"/>
      <c r="E132" s="59"/>
      <c r="F132" s="60"/>
      <c r="G132" s="61">
        <f>SUM(G126:G131)</f>
        <v>0</v>
      </c>
      <c r="H132" s="62"/>
      <c r="I132" s="63">
        <f>SUM(I126:I131)</f>
        <v>0</v>
      </c>
      <c r="J132" s="62"/>
      <c r="K132" s="64">
        <f>SUM(K126:K131)</f>
        <v>0.79800000000000004</v>
      </c>
    </row>
    <row r="133" spans="1:11" s="17" customFormat="1" ht="10.199999999999999" x14ac:dyDescent="0.2">
      <c r="A133" s="28"/>
      <c r="B133" s="29" t="s">
        <v>140</v>
      </c>
      <c r="C133" s="30" t="s">
        <v>141</v>
      </c>
      <c r="D133" s="27"/>
      <c r="E133" s="27"/>
      <c r="F133" s="31"/>
      <c r="G133" s="32"/>
      <c r="H133" s="33"/>
      <c r="I133" s="26"/>
      <c r="J133" s="33"/>
      <c r="K133" s="34"/>
    </row>
    <row r="134" spans="1:11" s="1" customFormat="1" ht="28.8" x14ac:dyDescent="0.2">
      <c r="A134" s="35"/>
      <c r="B134" s="38"/>
      <c r="C134" s="39" t="s">
        <v>142</v>
      </c>
      <c r="D134" s="40"/>
      <c r="E134" s="37"/>
      <c r="F134" s="35"/>
      <c r="G134" s="42"/>
      <c r="H134" s="37"/>
      <c r="I134" s="42"/>
      <c r="J134" s="37"/>
      <c r="K134" s="65"/>
    </row>
    <row r="135" spans="1:11" s="1" customFormat="1" ht="9.6" x14ac:dyDescent="0.2">
      <c r="A135" s="35"/>
      <c r="B135" s="38"/>
      <c r="C135" s="39"/>
      <c r="D135" s="40"/>
      <c r="E135" s="37"/>
      <c r="F135" s="35"/>
      <c r="G135" s="42"/>
      <c r="H135" s="37"/>
      <c r="I135" s="42"/>
      <c r="J135" s="37"/>
      <c r="K135" s="65"/>
    </row>
    <row r="136" spans="1:11" s="1" customFormat="1" ht="9.6" x14ac:dyDescent="0.2">
      <c r="A136" s="35"/>
      <c r="B136" s="38"/>
      <c r="C136" s="39" t="s">
        <v>143</v>
      </c>
      <c r="D136" s="40"/>
      <c r="E136" s="37"/>
      <c r="F136" s="35"/>
      <c r="G136" s="42"/>
      <c r="H136" s="37"/>
      <c r="I136" s="42"/>
      <c r="J136" s="37"/>
      <c r="K136" s="65"/>
    </row>
    <row r="137" spans="1:11" s="1" customFormat="1" ht="9.6" x14ac:dyDescent="0.2">
      <c r="A137" s="36">
        <f>A131+1</f>
        <v>92</v>
      </c>
      <c r="B137" s="38" t="s">
        <v>31</v>
      </c>
      <c r="C137" s="39" t="s">
        <v>144</v>
      </c>
      <c r="D137" s="40" t="s">
        <v>37</v>
      </c>
      <c r="E137" s="41">
        <v>41</v>
      </c>
      <c r="F137" s="43">
        <v>0</v>
      </c>
      <c r="G137" s="44">
        <f>E137*F137</f>
        <v>0</v>
      </c>
      <c r="H137" s="45">
        <v>0</v>
      </c>
      <c r="I137" s="44">
        <f>E137*H137</f>
        <v>0</v>
      </c>
      <c r="J137" s="46">
        <v>0</v>
      </c>
      <c r="K137" s="47">
        <f>E137*J137</f>
        <v>0</v>
      </c>
    </row>
    <row r="138" spans="1:11" s="1" customFormat="1" ht="9.6" x14ac:dyDescent="0.2">
      <c r="A138" s="36">
        <f>A137+1</f>
        <v>93</v>
      </c>
      <c r="B138" s="38" t="s">
        <v>31</v>
      </c>
      <c r="C138" s="39" t="s">
        <v>145</v>
      </c>
      <c r="D138" s="40" t="s">
        <v>37</v>
      </c>
      <c r="E138" s="41">
        <v>115</v>
      </c>
      <c r="F138" s="43">
        <v>0</v>
      </c>
      <c r="G138" s="44">
        <f>E138*F138</f>
        <v>0</v>
      </c>
      <c r="H138" s="45">
        <v>0</v>
      </c>
      <c r="I138" s="44">
        <f>E138*H138</f>
        <v>0</v>
      </c>
      <c r="J138" s="46">
        <v>0</v>
      </c>
      <c r="K138" s="47">
        <f>E138*J138</f>
        <v>0</v>
      </c>
    </row>
    <row r="139" spans="1:11" s="1" customFormat="1" ht="9.6" x14ac:dyDescent="0.2">
      <c r="A139" s="36">
        <f>A138+1</f>
        <v>94</v>
      </c>
      <c r="B139" s="38" t="s">
        <v>31</v>
      </c>
      <c r="C139" s="39" t="s">
        <v>146</v>
      </c>
      <c r="D139" s="40" t="s">
        <v>65</v>
      </c>
      <c r="E139" s="41">
        <v>390</v>
      </c>
      <c r="F139" s="43">
        <v>0</v>
      </c>
      <c r="G139" s="44">
        <f>E139*F139</f>
        <v>0</v>
      </c>
      <c r="H139" s="45">
        <v>0</v>
      </c>
      <c r="I139" s="44">
        <f>E139*H139</f>
        <v>0</v>
      </c>
      <c r="J139" s="46">
        <v>0</v>
      </c>
      <c r="K139" s="47">
        <f>E139*J139</f>
        <v>0</v>
      </c>
    </row>
    <row r="140" spans="1:11" s="1" customFormat="1" ht="9.6" x14ac:dyDescent="0.2">
      <c r="A140" s="35"/>
      <c r="B140" s="38"/>
      <c r="C140" s="39"/>
      <c r="D140" s="40"/>
      <c r="E140" s="37"/>
      <c r="F140" s="35"/>
      <c r="G140" s="42"/>
      <c r="H140" s="37"/>
      <c r="I140" s="42"/>
      <c r="J140" s="37"/>
      <c r="K140" s="65"/>
    </row>
    <row r="141" spans="1:11" s="1" customFormat="1" ht="9.6" x14ac:dyDescent="0.2">
      <c r="A141" s="35"/>
      <c r="B141" s="38"/>
      <c r="C141" s="39" t="s">
        <v>147</v>
      </c>
      <c r="D141" s="40"/>
      <c r="E141" s="37"/>
      <c r="F141" s="35"/>
      <c r="G141" s="42"/>
      <c r="H141" s="37"/>
      <c r="I141" s="42"/>
      <c r="J141" s="37"/>
      <c r="K141" s="65"/>
    </row>
    <row r="142" spans="1:11" s="1" customFormat="1" ht="9.6" x14ac:dyDescent="0.2">
      <c r="A142" s="36">
        <f>A139+1</f>
        <v>95</v>
      </c>
      <c r="B142" s="38" t="s">
        <v>31</v>
      </c>
      <c r="C142" s="39" t="s">
        <v>144</v>
      </c>
      <c r="D142" s="40" t="s">
        <v>37</v>
      </c>
      <c r="E142" s="41">
        <v>41</v>
      </c>
      <c r="F142" s="43">
        <v>0</v>
      </c>
      <c r="G142" s="44">
        <f>E142*F142</f>
        <v>0</v>
      </c>
      <c r="H142" s="45">
        <v>0</v>
      </c>
      <c r="I142" s="44">
        <f>E142*H142</f>
        <v>0</v>
      </c>
      <c r="J142" s="46">
        <v>0</v>
      </c>
      <c r="K142" s="47">
        <f>E142*J142</f>
        <v>0</v>
      </c>
    </row>
    <row r="143" spans="1:11" s="1" customFormat="1" ht="9.6" x14ac:dyDescent="0.2">
      <c r="A143" s="36">
        <f>A142+1</f>
        <v>96</v>
      </c>
      <c r="B143" s="38" t="s">
        <v>31</v>
      </c>
      <c r="C143" s="39" t="s">
        <v>145</v>
      </c>
      <c r="D143" s="40" t="s">
        <v>37</v>
      </c>
      <c r="E143" s="41">
        <v>115</v>
      </c>
      <c r="F143" s="43">
        <v>0</v>
      </c>
      <c r="G143" s="44">
        <f>E143*F143</f>
        <v>0</v>
      </c>
      <c r="H143" s="45">
        <v>0</v>
      </c>
      <c r="I143" s="44">
        <f>E143*H143</f>
        <v>0</v>
      </c>
      <c r="J143" s="46">
        <v>0</v>
      </c>
      <c r="K143" s="47">
        <f>E143*J143</f>
        <v>0</v>
      </c>
    </row>
    <row r="144" spans="1:11" s="1" customFormat="1" ht="9.6" x14ac:dyDescent="0.2">
      <c r="A144" s="36">
        <f>A143+1</f>
        <v>97</v>
      </c>
      <c r="B144" s="38" t="s">
        <v>31</v>
      </c>
      <c r="C144" s="39" t="s">
        <v>146</v>
      </c>
      <c r="D144" s="40" t="s">
        <v>65</v>
      </c>
      <c r="E144" s="41">
        <v>390</v>
      </c>
      <c r="F144" s="43">
        <v>0</v>
      </c>
      <c r="G144" s="44">
        <f>E144*F144</f>
        <v>0</v>
      </c>
      <c r="H144" s="45">
        <v>0</v>
      </c>
      <c r="I144" s="44">
        <f>E144*H144</f>
        <v>0</v>
      </c>
      <c r="J144" s="46">
        <v>0</v>
      </c>
      <c r="K144" s="47">
        <f>E144*J144</f>
        <v>0</v>
      </c>
    </row>
    <row r="145" spans="1:11" s="1" customFormat="1" ht="9.6" x14ac:dyDescent="0.2">
      <c r="A145" s="35"/>
      <c r="B145" s="38"/>
      <c r="C145" s="39"/>
      <c r="D145" s="40"/>
      <c r="E145" s="37"/>
      <c r="F145" s="35"/>
      <c r="G145" s="42"/>
      <c r="H145" s="37"/>
      <c r="I145" s="42"/>
      <c r="J145" s="37"/>
      <c r="K145" s="65"/>
    </row>
    <row r="146" spans="1:11" s="1" customFormat="1" ht="9.6" x14ac:dyDescent="0.2">
      <c r="A146" s="35"/>
      <c r="B146" s="38"/>
      <c r="C146" s="39" t="s">
        <v>148</v>
      </c>
      <c r="D146" s="40"/>
      <c r="E146" s="37"/>
      <c r="F146" s="35"/>
      <c r="G146" s="42"/>
      <c r="H146" s="37"/>
      <c r="I146" s="42"/>
      <c r="J146" s="37"/>
      <c r="K146" s="65"/>
    </row>
    <row r="147" spans="1:11" s="1" customFormat="1" ht="9.6" x14ac:dyDescent="0.2">
      <c r="A147" s="36">
        <f>A144+1</f>
        <v>98</v>
      </c>
      <c r="B147" s="38" t="s">
        <v>31</v>
      </c>
      <c r="C147" s="39" t="s">
        <v>144</v>
      </c>
      <c r="D147" s="40" t="s">
        <v>37</v>
      </c>
      <c r="E147" s="41">
        <v>41</v>
      </c>
      <c r="F147" s="43">
        <v>0</v>
      </c>
      <c r="G147" s="44">
        <f>E147*F147</f>
        <v>0</v>
      </c>
      <c r="H147" s="45">
        <v>0</v>
      </c>
      <c r="I147" s="44">
        <f>E147*H147</f>
        <v>0</v>
      </c>
      <c r="J147" s="46">
        <v>0</v>
      </c>
      <c r="K147" s="47">
        <f>E147*J147</f>
        <v>0</v>
      </c>
    </row>
    <row r="148" spans="1:11" s="1" customFormat="1" ht="9.6" x14ac:dyDescent="0.2">
      <c r="A148" s="36">
        <f>A147+1</f>
        <v>99</v>
      </c>
      <c r="B148" s="38" t="s">
        <v>31</v>
      </c>
      <c r="C148" s="39" t="s">
        <v>145</v>
      </c>
      <c r="D148" s="40" t="s">
        <v>37</v>
      </c>
      <c r="E148" s="41">
        <v>115</v>
      </c>
      <c r="F148" s="43">
        <v>0</v>
      </c>
      <c r="G148" s="44">
        <f>E148*F148</f>
        <v>0</v>
      </c>
      <c r="H148" s="45">
        <v>0</v>
      </c>
      <c r="I148" s="44">
        <f>E148*H148</f>
        <v>0</v>
      </c>
      <c r="J148" s="46">
        <v>0</v>
      </c>
      <c r="K148" s="47">
        <f>E148*J148</f>
        <v>0</v>
      </c>
    </row>
    <row r="149" spans="1:11" s="1" customFormat="1" ht="9.6" x14ac:dyDescent="0.2">
      <c r="A149" s="36">
        <f>A148+1</f>
        <v>100</v>
      </c>
      <c r="B149" s="38" t="s">
        <v>31</v>
      </c>
      <c r="C149" s="39" t="s">
        <v>146</v>
      </c>
      <c r="D149" s="40" t="s">
        <v>65</v>
      </c>
      <c r="E149" s="41">
        <v>390</v>
      </c>
      <c r="F149" s="43">
        <v>0</v>
      </c>
      <c r="G149" s="44">
        <f>E149*F149</f>
        <v>0</v>
      </c>
      <c r="H149" s="45">
        <v>0</v>
      </c>
      <c r="I149" s="44">
        <f>E149*H149</f>
        <v>0</v>
      </c>
      <c r="J149" s="46">
        <v>0</v>
      </c>
      <c r="K149" s="47">
        <f>E149*J149</f>
        <v>0</v>
      </c>
    </row>
    <row r="150" spans="1:11" s="17" customFormat="1" ht="10.8" thickBot="1" x14ac:dyDescent="0.25">
      <c r="A150" s="48"/>
      <c r="B150" s="50">
        <v>63</v>
      </c>
      <c r="C150" s="51" t="s">
        <v>141</v>
      </c>
      <c r="D150" s="49"/>
      <c r="E150" s="49"/>
      <c r="F150" s="52"/>
      <c r="G150" s="54">
        <f>SUM(G134:G149)</f>
        <v>0</v>
      </c>
      <c r="H150" s="53"/>
      <c r="I150" s="67">
        <f>SUM(I134:I149)</f>
        <v>0</v>
      </c>
      <c r="J150" s="53"/>
      <c r="K150" s="55">
        <f>SUM(K134:K149)</f>
        <v>0</v>
      </c>
    </row>
    <row r="151" spans="1:11" ht="13.8" thickBot="1" x14ac:dyDescent="0.3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</row>
    <row r="152" spans="1:11" s="17" customFormat="1" ht="13.8" thickBot="1" x14ac:dyDescent="0.3">
      <c r="A152" s="73"/>
      <c r="B152" s="74"/>
      <c r="C152" s="76" t="s">
        <v>149</v>
      </c>
      <c r="D152" s="75"/>
      <c r="E152" s="75"/>
      <c r="F152" s="75"/>
      <c r="G152" s="75"/>
      <c r="H152" s="75"/>
      <c r="I152" s="75"/>
      <c r="J152" s="267">
        <f>'KRYCÍ LIST #1'!E20</f>
        <v>0</v>
      </c>
      <c r="K152" s="184"/>
    </row>
  </sheetData>
  <mergeCells count="14">
    <mergeCell ref="F6:G6"/>
    <mergeCell ref="H6:I6"/>
    <mergeCell ref="J5:K6"/>
    <mergeCell ref="J152:K152"/>
    <mergeCell ref="A1:I1"/>
    <mergeCell ref="J1:K1"/>
    <mergeCell ref="A2:I2"/>
    <mergeCell ref="J2:K2"/>
    <mergeCell ref="A3:K3"/>
    <mergeCell ref="B5:B7"/>
    <mergeCell ref="C5:C7"/>
    <mergeCell ref="D5:D7"/>
    <mergeCell ref="E5:E7"/>
    <mergeCell ref="F5:I5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1"/>
  <sheetViews>
    <sheetView topLeftCell="A15" workbookViewId="0">
      <selection activeCell="A39" sqref="A39:G39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211" t="s">
        <v>158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9.9" customHeight="1" thickBot="1" x14ac:dyDescent="0.3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.9" customHeight="1" x14ac:dyDescent="0.25">
      <c r="A3" s="212" t="s">
        <v>159</v>
      </c>
      <c r="B3" s="158"/>
      <c r="C3" s="158"/>
      <c r="D3" s="159"/>
      <c r="E3" s="213" t="s">
        <v>160</v>
      </c>
      <c r="F3" s="158"/>
      <c r="G3" s="158"/>
      <c r="H3" s="158"/>
      <c r="I3" s="158"/>
      <c r="J3" s="159"/>
      <c r="K3" s="213" t="s">
        <v>161</v>
      </c>
      <c r="L3" s="159"/>
      <c r="M3" s="100" t="s">
        <v>162</v>
      </c>
    </row>
    <row r="4" spans="1:13" ht="12.9" customHeight="1" x14ac:dyDescent="0.25">
      <c r="A4" s="208" t="s">
        <v>241</v>
      </c>
      <c r="B4" s="162"/>
      <c r="C4" s="162"/>
      <c r="D4" s="163"/>
      <c r="E4" s="209" t="s">
        <v>242</v>
      </c>
      <c r="F4" s="162"/>
      <c r="G4" s="162"/>
      <c r="H4" s="162"/>
      <c r="I4" s="162"/>
      <c r="J4" s="163"/>
      <c r="K4" s="210" t="s">
        <v>165</v>
      </c>
      <c r="L4" s="163"/>
      <c r="M4" s="101" t="s">
        <v>337</v>
      </c>
    </row>
    <row r="5" spans="1:13" ht="12.9" customHeight="1" x14ac:dyDescent="0.25">
      <c r="A5" s="206" t="s">
        <v>166</v>
      </c>
      <c r="B5" s="151"/>
      <c r="C5" s="151"/>
      <c r="D5" s="152"/>
      <c r="E5" s="207" t="s">
        <v>167</v>
      </c>
      <c r="F5" s="151"/>
      <c r="G5" s="151"/>
      <c r="H5" s="151"/>
      <c r="I5" s="151"/>
      <c r="J5" s="152"/>
      <c r="K5" s="207" t="s">
        <v>168</v>
      </c>
      <c r="L5" s="152"/>
      <c r="M5" s="102" t="s">
        <v>169</v>
      </c>
    </row>
    <row r="6" spans="1:13" ht="12.9" customHeight="1" x14ac:dyDescent="0.25">
      <c r="A6" s="208" t="s">
        <v>165</v>
      </c>
      <c r="B6" s="162"/>
      <c r="C6" s="162"/>
      <c r="D6" s="163"/>
      <c r="E6" s="209" t="s">
        <v>170</v>
      </c>
      <c r="F6" s="162"/>
      <c r="G6" s="162"/>
      <c r="H6" s="162"/>
      <c r="I6" s="162"/>
      <c r="J6" s="163"/>
      <c r="K6" s="210" t="s">
        <v>165</v>
      </c>
      <c r="L6" s="163"/>
      <c r="M6" s="101" t="s">
        <v>165</v>
      </c>
    </row>
    <row r="7" spans="1:13" ht="12.9" customHeight="1" x14ac:dyDescent="0.25">
      <c r="A7" s="219" t="s">
        <v>171</v>
      </c>
      <c r="B7" s="186"/>
      <c r="C7" s="186"/>
      <c r="D7" s="220" t="s">
        <v>175</v>
      </c>
      <c r="E7" s="186"/>
      <c r="F7" s="186"/>
      <c r="G7" s="189"/>
      <c r="H7" s="215" t="s">
        <v>177</v>
      </c>
      <c r="I7" s="186"/>
      <c r="J7" s="186"/>
      <c r="K7" s="186"/>
      <c r="L7" s="186"/>
      <c r="M7" s="103"/>
    </row>
    <row r="8" spans="1:13" ht="12.9" customHeight="1" x14ac:dyDescent="0.25">
      <c r="A8" s="219" t="s">
        <v>172</v>
      </c>
      <c r="B8" s="186"/>
      <c r="C8" s="186"/>
      <c r="D8" s="220" t="s">
        <v>176</v>
      </c>
      <c r="E8" s="186"/>
      <c r="F8" s="186"/>
      <c r="G8" s="189"/>
      <c r="H8" s="215" t="s">
        <v>178</v>
      </c>
      <c r="I8" s="186"/>
      <c r="J8" s="186"/>
      <c r="K8" s="186"/>
      <c r="L8" s="186"/>
      <c r="M8" s="104" t="str">
        <f>IF(M7=0,"",E28/M7)</f>
        <v/>
      </c>
    </row>
    <row r="9" spans="1:13" ht="12.9" customHeight="1" x14ac:dyDescent="0.25">
      <c r="A9" s="219" t="s">
        <v>173</v>
      </c>
      <c r="B9" s="186"/>
      <c r="C9" s="186"/>
      <c r="D9" s="220" t="s">
        <v>165</v>
      </c>
      <c r="E9" s="186"/>
      <c r="F9" s="186"/>
      <c r="G9" s="189"/>
      <c r="H9" s="215" t="s">
        <v>179</v>
      </c>
      <c r="I9" s="186"/>
      <c r="J9" s="186"/>
      <c r="K9" s="216" t="s">
        <v>165</v>
      </c>
      <c r="L9" s="186"/>
      <c r="M9" s="187"/>
    </row>
    <row r="10" spans="1:13" ht="12.9" customHeight="1" x14ac:dyDescent="0.25">
      <c r="A10" s="206" t="s">
        <v>174</v>
      </c>
      <c r="B10" s="151"/>
      <c r="C10" s="151"/>
      <c r="D10" s="217" t="s">
        <v>165</v>
      </c>
      <c r="E10" s="151"/>
      <c r="F10" s="151"/>
      <c r="G10" s="152"/>
      <c r="H10" s="207" t="s">
        <v>180</v>
      </c>
      <c r="I10" s="151"/>
      <c r="J10" s="217" t="s">
        <v>165</v>
      </c>
      <c r="K10" s="151"/>
      <c r="L10" s="151"/>
      <c r="M10" s="166"/>
    </row>
    <row r="11" spans="1:13" ht="12.9" customHeight="1" thickBot="1" x14ac:dyDescent="0.3">
      <c r="A11" s="214" t="s">
        <v>165</v>
      </c>
      <c r="B11" s="156"/>
      <c r="C11" s="156"/>
      <c r="D11" s="156"/>
      <c r="E11" s="156"/>
      <c r="F11" s="156"/>
      <c r="G11" s="179"/>
      <c r="H11" s="218" t="s">
        <v>165</v>
      </c>
      <c r="I11" s="156"/>
      <c r="J11" s="156"/>
      <c r="K11" s="156"/>
      <c r="L11" s="156"/>
      <c r="M11" s="181"/>
    </row>
    <row r="12" spans="1:13" ht="28.5" customHeight="1" thickBot="1" x14ac:dyDescent="0.3">
      <c r="A12" s="182" t="s">
        <v>181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4"/>
    </row>
    <row r="13" spans="1:13" ht="12.9" customHeight="1" x14ac:dyDescent="0.25">
      <c r="A13" s="222" t="s">
        <v>182</v>
      </c>
      <c r="B13" s="173"/>
      <c r="C13" s="173"/>
      <c r="D13" s="173"/>
      <c r="E13" s="173"/>
      <c r="F13" s="173"/>
      <c r="G13" s="222" t="s">
        <v>183</v>
      </c>
      <c r="H13" s="173"/>
      <c r="I13" s="173"/>
      <c r="J13" s="173"/>
      <c r="K13" s="173"/>
      <c r="L13" s="173"/>
      <c r="M13" s="223"/>
    </row>
    <row r="14" spans="1:13" ht="12.9" customHeight="1" x14ac:dyDescent="0.25">
      <c r="A14" s="224"/>
      <c r="B14" s="215" t="s">
        <v>184</v>
      </c>
      <c r="C14" s="186"/>
      <c r="D14" s="189"/>
      <c r="E14" s="190">
        <f>'REKAPITULACE #2'!C18</f>
        <v>0</v>
      </c>
      <c r="F14" s="186"/>
      <c r="G14" s="188" t="s">
        <v>198</v>
      </c>
      <c r="H14" s="226"/>
      <c r="I14" s="226"/>
      <c r="J14" s="227"/>
      <c r="K14" s="107"/>
      <c r="L14" s="108" t="s">
        <v>199</v>
      </c>
      <c r="M14" s="112">
        <f>E20*K14/100</f>
        <v>0</v>
      </c>
    </row>
    <row r="15" spans="1:13" ht="12.9" customHeight="1" x14ac:dyDescent="0.25">
      <c r="A15" s="225"/>
      <c r="B15" s="215" t="s">
        <v>185</v>
      </c>
      <c r="C15" s="186"/>
      <c r="D15" s="189"/>
      <c r="E15" s="190">
        <f>'REKAPITULACE #2'!D18</f>
        <v>0</v>
      </c>
      <c r="F15" s="186"/>
      <c r="G15" s="188" t="s">
        <v>200</v>
      </c>
      <c r="H15" s="226"/>
      <c r="I15" s="226"/>
      <c r="J15" s="227"/>
      <c r="K15" s="107"/>
      <c r="L15" s="108" t="s">
        <v>199</v>
      </c>
      <c r="M15" s="112">
        <f>E20*K15/100</f>
        <v>0</v>
      </c>
    </row>
    <row r="16" spans="1:13" ht="12.9" customHeight="1" x14ac:dyDescent="0.25">
      <c r="A16" s="111" t="s">
        <v>186</v>
      </c>
      <c r="B16" s="221" t="s">
        <v>187</v>
      </c>
      <c r="C16" s="186"/>
      <c r="D16" s="189"/>
      <c r="E16" s="190">
        <f>'REKAPITULACE #2'!E16</f>
        <v>0</v>
      </c>
      <c r="F16" s="186"/>
      <c r="G16" s="188" t="s">
        <v>201</v>
      </c>
      <c r="H16" s="226"/>
      <c r="I16" s="226"/>
      <c r="J16" s="227"/>
      <c r="K16" s="107"/>
      <c r="L16" s="108" t="s">
        <v>199</v>
      </c>
      <c r="M16" s="112">
        <f>E20*K16/100</f>
        <v>0</v>
      </c>
    </row>
    <row r="17" spans="1:13" ht="12.9" customHeight="1" x14ac:dyDescent="0.25">
      <c r="A17" s="111" t="s">
        <v>31</v>
      </c>
      <c r="B17" s="221" t="s">
        <v>188</v>
      </c>
      <c r="C17" s="186"/>
      <c r="D17" s="189"/>
      <c r="E17" s="190">
        <v>0</v>
      </c>
      <c r="F17" s="186"/>
      <c r="G17" s="188" t="s">
        <v>202</v>
      </c>
      <c r="H17" s="226"/>
      <c r="I17" s="226"/>
      <c r="J17" s="227"/>
      <c r="K17" s="107"/>
      <c r="L17" s="108" t="s">
        <v>199</v>
      </c>
      <c r="M17" s="112">
        <f>E20*K17/100</f>
        <v>0</v>
      </c>
    </row>
    <row r="18" spans="1:13" ht="12.9" customHeight="1" x14ac:dyDescent="0.25">
      <c r="A18" s="111" t="s">
        <v>189</v>
      </c>
      <c r="B18" s="221" t="s">
        <v>190</v>
      </c>
      <c r="C18" s="186"/>
      <c r="D18" s="189"/>
      <c r="E18" s="190">
        <v>0</v>
      </c>
      <c r="F18" s="186"/>
      <c r="G18" s="188" t="s">
        <v>203</v>
      </c>
      <c r="H18" s="226"/>
      <c r="I18" s="226"/>
      <c r="J18" s="227"/>
      <c r="K18" s="107"/>
      <c r="L18" s="108" t="s">
        <v>199</v>
      </c>
      <c r="M18" s="112">
        <f>E20*K18/100</f>
        <v>0</v>
      </c>
    </row>
    <row r="19" spans="1:13" ht="12.9" customHeight="1" x14ac:dyDescent="0.25">
      <c r="A19" s="111" t="s">
        <v>191</v>
      </c>
      <c r="B19" s="221" t="s">
        <v>192</v>
      </c>
      <c r="C19" s="186"/>
      <c r="D19" s="189"/>
      <c r="E19" s="190">
        <v>0</v>
      </c>
      <c r="F19" s="186"/>
      <c r="G19" s="188" t="s">
        <v>204</v>
      </c>
      <c r="H19" s="226"/>
      <c r="I19" s="226"/>
      <c r="J19" s="227"/>
      <c r="K19" s="107"/>
      <c r="L19" s="108" t="s">
        <v>199</v>
      </c>
      <c r="M19" s="112">
        <f>E20*K19/100</f>
        <v>0</v>
      </c>
    </row>
    <row r="20" spans="1:13" ht="12.9" customHeight="1" x14ac:dyDescent="0.25">
      <c r="A20" s="188" t="s">
        <v>193</v>
      </c>
      <c r="B20" s="226"/>
      <c r="C20" s="226"/>
      <c r="D20" s="227"/>
      <c r="E20" s="190">
        <f>SUM(E16:E19)</f>
        <v>0</v>
      </c>
      <c r="F20" s="186"/>
      <c r="G20" s="188" t="s">
        <v>205</v>
      </c>
      <c r="H20" s="226"/>
      <c r="I20" s="226"/>
      <c r="J20" s="227"/>
      <c r="K20" s="107"/>
      <c r="L20" s="108" t="s">
        <v>199</v>
      </c>
      <c r="M20" s="112">
        <f>E20*K20/100</f>
        <v>0</v>
      </c>
    </row>
    <row r="21" spans="1:13" ht="12.9" customHeight="1" x14ac:dyDescent="0.25">
      <c r="A21" s="188" t="s">
        <v>194</v>
      </c>
      <c r="B21" s="226"/>
      <c r="C21" s="226"/>
      <c r="D21" s="227"/>
      <c r="E21" s="190">
        <v>0</v>
      </c>
      <c r="F21" s="186"/>
      <c r="G21" s="188" t="s">
        <v>206</v>
      </c>
      <c r="H21" s="226"/>
      <c r="I21" s="226"/>
      <c r="J21" s="227"/>
      <c r="K21" s="107"/>
      <c r="L21" s="108" t="s">
        <v>199</v>
      </c>
      <c r="M21" s="112">
        <f>E20*K21/100</f>
        <v>0</v>
      </c>
    </row>
    <row r="22" spans="1:13" ht="12.9" customHeight="1" x14ac:dyDescent="0.25">
      <c r="A22" s="188" t="s">
        <v>195</v>
      </c>
      <c r="B22" s="226"/>
      <c r="C22" s="226"/>
      <c r="D22" s="227"/>
      <c r="E22" s="190">
        <v>0</v>
      </c>
      <c r="F22" s="186"/>
      <c r="G22" s="188" t="s">
        <v>207</v>
      </c>
      <c r="H22" s="226"/>
      <c r="I22" s="226"/>
      <c r="J22" s="227"/>
      <c r="K22" s="107"/>
      <c r="L22" s="108" t="s">
        <v>199</v>
      </c>
      <c r="M22" s="112">
        <f>E20*K22/100</f>
        <v>0</v>
      </c>
    </row>
    <row r="23" spans="1:13" ht="12.9" customHeight="1" thickBot="1" x14ac:dyDescent="0.3">
      <c r="A23" s="188" t="s">
        <v>196</v>
      </c>
      <c r="B23" s="226"/>
      <c r="C23" s="226"/>
      <c r="D23" s="227"/>
      <c r="E23" s="190">
        <v>0</v>
      </c>
      <c r="F23" s="186"/>
      <c r="G23" s="150"/>
      <c r="H23" s="176"/>
      <c r="I23" s="176"/>
      <c r="J23" s="228"/>
      <c r="K23" s="109"/>
      <c r="L23" s="110" t="s">
        <v>199</v>
      </c>
      <c r="M23" s="113">
        <f>E20*K23/100</f>
        <v>0</v>
      </c>
    </row>
    <row r="24" spans="1:13" ht="12.9" customHeight="1" x14ac:dyDescent="0.25">
      <c r="A24" s="188" t="s">
        <v>197</v>
      </c>
      <c r="B24" s="226"/>
      <c r="C24" s="226"/>
      <c r="D24" s="226"/>
      <c r="E24" s="190">
        <f>SUM(E20:E23)</f>
        <v>0</v>
      </c>
      <c r="F24" s="186"/>
      <c r="G24" s="222" t="s">
        <v>208</v>
      </c>
      <c r="H24" s="173"/>
      <c r="I24" s="173"/>
      <c r="J24" s="173"/>
      <c r="K24" s="173"/>
      <c r="L24" s="173"/>
      <c r="M24" s="229"/>
    </row>
    <row r="25" spans="1:13" ht="12.9" customHeight="1" x14ac:dyDescent="0.25">
      <c r="A25" s="188" t="s">
        <v>210</v>
      </c>
      <c r="B25" s="226"/>
      <c r="C25" s="226"/>
      <c r="D25" s="227"/>
      <c r="E25" s="190">
        <f>SUM(M14:M23)</f>
        <v>0</v>
      </c>
      <c r="F25" s="186"/>
      <c r="G25" s="188"/>
      <c r="H25" s="226"/>
      <c r="I25" s="226"/>
      <c r="J25" s="227"/>
      <c r="K25" s="107"/>
      <c r="L25" s="108" t="s">
        <v>199</v>
      </c>
      <c r="M25" s="112">
        <f>E20*K25/100</f>
        <v>0</v>
      </c>
    </row>
    <row r="26" spans="1:13" ht="12.9" customHeight="1" thickBot="1" x14ac:dyDescent="0.3">
      <c r="A26" s="188" t="s">
        <v>211</v>
      </c>
      <c r="B26" s="226"/>
      <c r="C26" s="226"/>
      <c r="D26" s="227"/>
      <c r="E26" s="190">
        <f>SUM(M25:M26)</f>
        <v>0</v>
      </c>
      <c r="F26" s="186"/>
      <c r="G26" s="150"/>
      <c r="H26" s="176"/>
      <c r="I26" s="176"/>
      <c r="J26" s="228"/>
      <c r="K26" s="109"/>
      <c r="L26" s="110" t="s">
        <v>199</v>
      </c>
      <c r="M26" s="113">
        <f>E20*K26/100</f>
        <v>0</v>
      </c>
    </row>
    <row r="27" spans="1:13" ht="12.9" customHeight="1" thickBot="1" x14ac:dyDescent="0.3">
      <c r="A27" s="150" t="s">
        <v>212</v>
      </c>
      <c r="B27" s="176"/>
      <c r="C27" s="176"/>
      <c r="D27" s="228"/>
      <c r="E27" s="237">
        <f>SUM(M28:M28)</f>
        <v>0</v>
      </c>
      <c r="F27" s="151"/>
      <c r="G27" s="222" t="s">
        <v>209</v>
      </c>
      <c r="H27" s="173"/>
      <c r="I27" s="173"/>
      <c r="J27" s="173"/>
      <c r="K27" s="173"/>
      <c r="L27" s="173"/>
      <c r="M27" s="229"/>
    </row>
    <row r="28" spans="1:13" ht="12.9" customHeight="1" thickBot="1" x14ac:dyDescent="0.3">
      <c r="A28" s="238" t="s">
        <v>213</v>
      </c>
      <c r="B28" s="239"/>
      <c r="C28" s="239"/>
      <c r="D28" s="240"/>
      <c r="E28" s="241">
        <f>SUM(E24:E27)</f>
        <v>0</v>
      </c>
      <c r="F28" s="158"/>
      <c r="G28" s="150"/>
      <c r="H28" s="176"/>
      <c r="I28" s="176"/>
      <c r="J28" s="228"/>
      <c r="K28" s="109"/>
      <c r="L28" s="110" t="s">
        <v>199</v>
      </c>
      <c r="M28" s="113">
        <f>E20*K28/100</f>
        <v>0</v>
      </c>
    </row>
    <row r="29" spans="1:13" s="3" customFormat="1" ht="12.9" customHeight="1" x14ac:dyDescent="0.25">
      <c r="A29" s="230" t="s">
        <v>214</v>
      </c>
      <c r="B29" s="231"/>
      <c r="C29" s="231"/>
      <c r="D29" s="232"/>
      <c r="E29" s="233" t="s">
        <v>215</v>
      </c>
      <c r="F29" s="231"/>
      <c r="G29" s="232"/>
      <c r="H29" s="233" t="s">
        <v>216</v>
      </c>
      <c r="I29" s="231"/>
      <c r="J29" s="231"/>
      <c r="K29" s="231"/>
      <c r="L29" s="231"/>
      <c r="M29" s="234"/>
    </row>
    <row r="30" spans="1:13" ht="12.9" customHeight="1" x14ac:dyDescent="0.25">
      <c r="A30" s="235" t="s">
        <v>165</v>
      </c>
      <c r="B30" s="151"/>
      <c r="C30" s="151"/>
      <c r="D30" s="152"/>
      <c r="E30" s="114" t="s">
        <v>217</v>
      </c>
      <c r="F30" s="176"/>
      <c r="G30" s="152"/>
      <c r="H30" s="114" t="s">
        <v>217</v>
      </c>
      <c r="I30" s="176"/>
      <c r="J30" s="151"/>
      <c r="K30" s="151"/>
      <c r="L30" s="151"/>
      <c r="M30" s="236"/>
    </row>
    <row r="31" spans="1:13" ht="12.9" customHeight="1" x14ac:dyDescent="0.25">
      <c r="A31" s="246" t="s">
        <v>218</v>
      </c>
      <c r="B31" s="145"/>
      <c r="C31" s="247"/>
      <c r="D31" s="146"/>
      <c r="E31" s="114" t="s">
        <v>218</v>
      </c>
      <c r="F31" s="247"/>
      <c r="G31" s="146"/>
      <c r="H31" s="114" t="s">
        <v>218</v>
      </c>
      <c r="I31" s="247"/>
      <c r="J31" s="145"/>
      <c r="K31" s="145"/>
      <c r="L31" s="145"/>
      <c r="M31" s="248"/>
    </row>
    <row r="32" spans="1:13" ht="12.9" customHeight="1" x14ac:dyDescent="0.25">
      <c r="A32" s="246"/>
      <c r="B32" s="145"/>
      <c r="C32" s="145"/>
      <c r="D32" s="146"/>
      <c r="E32" s="250" t="s">
        <v>219</v>
      </c>
      <c r="F32" s="145"/>
      <c r="G32" s="146"/>
      <c r="H32" s="250" t="s">
        <v>219</v>
      </c>
      <c r="I32" s="145"/>
      <c r="J32" s="145"/>
      <c r="K32" s="145"/>
      <c r="L32" s="145"/>
      <c r="M32" s="248"/>
    </row>
    <row r="33" spans="1:13" x14ac:dyDescent="0.25">
      <c r="A33" s="246"/>
      <c r="B33" s="247"/>
      <c r="C33" s="247"/>
      <c r="D33" s="249"/>
      <c r="E33" s="250"/>
      <c r="F33" s="247"/>
      <c r="G33" s="249"/>
      <c r="H33" s="250"/>
      <c r="I33" s="247"/>
      <c r="J33" s="247"/>
      <c r="K33" s="247"/>
      <c r="L33" s="247"/>
      <c r="M33" s="251"/>
    </row>
    <row r="34" spans="1:13" ht="56.25" customHeight="1" thickBot="1" x14ac:dyDescent="0.3">
      <c r="A34" s="246"/>
      <c r="B34" s="247"/>
      <c r="C34" s="247"/>
      <c r="D34" s="249"/>
      <c r="E34" s="250"/>
      <c r="F34" s="247"/>
      <c r="G34" s="249"/>
      <c r="H34" s="250"/>
      <c r="I34" s="247"/>
      <c r="J34" s="247"/>
      <c r="K34" s="247"/>
      <c r="L34" s="247"/>
      <c r="M34" s="251"/>
    </row>
    <row r="35" spans="1:13" ht="12.9" customHeight="1" x14ac:dyDescent="0.25">
      <c r="A35" s="172" t="s">
        <v>220</v>
      </c>
      <c r="B35" s="242"/>
      <c r="C35" s="242"/>
      <c r="D35" s="243"/>
      <c r="E35" s="244">
        <v>21</v>
      </c>
      <c r="F35" s="173"/>
      <c r="G35" s="116" t="s">
        <v>221</v>
      </c>
      <c r="H35" s="175">
        <f>E28-H37</f>
        <v>0</v>
      </c>
      <c r="I35" s="173"/>
      <c r="J35" s="173"/>
      <c r="K35" s="173"/>
      <c r="L35" s="173"/>
      <c r="M35" s="117" t="s">
        <v>222</v>
      </c>
    </row>
    <row r="36" spans="1:13" ht="12.9" customHeight="1" x14ac:dyDescent="0.25">
      <c r="A36" s="188" t="s">
        <v>223</v>
      </c>
      <c r="B36" s="226"/>
      <c r="C36" s="226"/>
      <c r="D36" s="227"/>
      <c r="E36" s="245">
        <v>21</v>
      </c>
      <c r="F36" s="186"/>
      <c r="G36" s="106" t="s">
        <v>221</v>
      </c>
      <c r="H36" s="190">
        <f>H35*E36/100</f>
        <v>0</v>
      </c>
      <c r="I36" s="186"/>
      <c r="J36" s="186"/>
      <c r="K36" s="186"/>
      <c r="L36" s="186"/>
      <c r="M36" s="118" t="s">
        <v>222</v>
      </c>
    </row>
    <row r="37" spans="1:13" ht="12.9" customHeight="1" x14ac:dyDescent="0.25">
      <c r="A37" s="188" t="s">
        <v>220</v>
      </c>
      <c r="B37" s="226"/>
      <c r="C37" s="226"/>
      <c r="D37" s="227"/>
      <c r="E37" s="245">
        <v>12</v>
      </c>
      <c r="F37" s="186"/>
      <c r="G37" s="106" t="s">
        <v>221</v>
      </c>
      <c r="H37" s="190">
        <v>0</v>
      </c>
      <c r="I37" s="255"/>
      <c r="J37" s="255"/>
      <c r="K37" s="255"/>
      <c r="L37" s="255"/>
      <c r="M37" s="118" t="s">
        <v>222</v>
      </c>
    </row>
    <row r="38" spans="1:13" ht="12.9" customHeight="1" x14ac:dyDescent="0.25">
      <c r="A38" s="188" t="s">
        <v>223</v>
      </c>
      <c r="B38" s="226"/>
      <c r="C38" s="226"/>
      <c r="D38" s="227"/>
      <c r="E38" s="245">
        <v>12</v>
      </c>
      <c r="F38" s="186"/>
      <c r="G38" s="106" t="s">
        <v>221</v>
      </c>
      <c r="H38" s="190">
        <f>H37*E38/100</f>
        <v>0</v>
      </c>
      <c r="I38" s="186"/>
      <c r="J38" s="186"/>
      <c r="K38" s="186"/>
      <c r="L38" s="186"/>
      <c r="M38" s="118" t="s">
        <v>222</v>
      </c>
    </row>
    <row r="39" spans="1:13" s="119" customFormat="1" ht="19.5" customHeight="1" thickBot="1" x14ac:dyDescent="0.3">
      <c r="A39" s="252" t="s">
        <v>224</v>
      </c>
      <c r="B39" s="253"/>
      <c r="C39" s="253"/>
      <c r="D39" s="253"/>
      <c r="E39" s="253"/>
      <c r="F39" s="253"/>
      <c r="G39" s="253"/>
      <c r="H39" s="254">
        <f>SUM(H35:H38)</f>
        <v>0</v>
      </c>
      <c r="I39" s="195"/>
      <c r="J39" s="195"/>
      <c r="K39" s="195"/>
      <c r="L39" s="195"/>
      <c r="M39" s="120" t="s">
        <v>222</v>
      </c>
    </row>
    <row r="40" spans="1:13" ht="12.9" customHeight="1" x14ac:dyDescent="0.25"/>
    <row r="41" spans="1:13" ht="12.9" customHeight="1" x14ac:dyDescent="0.25">
      <c r="A41" s="247" t="s">
        <v>225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8"/>
  <sheetViews>
    <sheetView workbookViewId="0">
      <selection activeCell="D2" sqref="D2:E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61" t="s">
        <v>0</v>
      </c>
      <c r="B1" s="145"/>
      <c r="C1" s="145"/>
      <c r="D1" s="261" t="s">
        <v>338</v>
      </c>
      <c r="E1" s="145"/>
    </row>
    <row r="2" spans="1:5" s="2" customFormat="1" x14ac:dyDescent="0.25">
      <c r="A2" s="261" t="s">
        <v>236</v>
      </c>
      <c r="B2" s="145"/>
      <c r="C2" s="145"/>
      <c r="D2" s="261" t="s">
        <v>2</v>
      </c>
      <c r="E2" s="145"/>
    </row>
    <row r="3" spans="1:5" s="1" customFormat="1" ht="9.6" x14ac:dyDescent="0.2"/>
    <row r="4" spans="1:5" s="3" customFormat="1" x14ac:dyDescent="0.25">
      <c r="A4" s="262" t="s">
        <v>150</v>
      </c>
      <c r="B4" s="145"/>
      <c r="C4" s="145"/>
      <c r="D4" s="145"/>
      <c r="E4" s="145"/>
    </row>
    <row r="5" spans="1:5" s="1" customFormat="1" ht="10.199999999999999" thickBot="1" x14ac:dyDescent="0.25"/>
    <row r="6" spans="1:5" s="1" customFormat="1" ht="9.75" customHeight="1" x14ac:dyDescent="0.25">
      <c r="A6" s="256" t="s">
        <v>151</v>
      </c>
      <c r="B6" s="258" t="s">
        <v>152</v>
      </c>
      <c r="C6" s="260" t="s">
        <v>153</v>
      </c>
      <c r="D6" s="173"/>
      <c r="E6" s="223"/>
    </row>
    <row r="7" spans="1:5" s="1" customFormat="1" ht="9.75" customHeight="1" thickBot="1" x14ac:dyDescent="0.25">
      <c r="A7" s="257"/>
      <c r="B7" s="259"/>
      <c r="C7" s="78" t="s">
        <v>17</v>
      </c>
      <c r="D7" s="79" t="s">
        <v>22</v>
      </c>
      <c r="E7" s="80" t="s">
        <v>154</v>
      </c>
    </row>
    <row r="8" spans="1:5" s="16" customFormat="1" ht="10.199999999999999" x14ac:dyDescent="0.2">
      <c r="A8" s="81"/>
      <c r="B8" s="84" t="s">
        <v>28</v>
      </c>
      <c r="C8" s="82"/>
      <c r="D8" s="82"/>
      <c r="E8" s="83"/>
    </row>
    <row r="9" spans="1:5" s="16" customFormat="1" ht="10.199999999999999" x14ac:dyDescent="0.2">
      <c r="A9" s="85">
        <v>1</v>
      </c>
      <c r="B9" s="30" t="s">
        <v>30</v>
      </c>
      <c r="C9" s="86">
        <f>'ROZPOČET #2'!G12</f>
        <v>0</v>
      </c>
      <c r="D9" s="86">
        <f>'ROZPOČET #2'!I12</f>
        <v>0</v>
      </c>
      <c r="E9" s="87">
        <f t="shared" ref="E9:E15" si="0">C9+D9</f>
        <v>0</v>
      </c>
    </row>
    <row r="10" spans="1:5" s="16" customFormat="1" ht="10.199999999999999" x14ac:dyDescent="0.2">
      <c r="A10" s="88">
        <v>3</v>
      </c>
      <c r="B10" s="89" t="s">
        <v>42</v>
      </c>
      <c r="C10" s="90">
        <f>'ROZPOČET #2'!G40</f>
        <v>0</v>
      </c>
      <c r="D10" s="90">
        <f>'ROZPOČET #2'!I40</f>
        <v>0</v>
      </c>
      <c r="E10" s="91">
        <f t="shared" si="0"/>
        <v>0</v>
      </c>
    </row>
    <row r="11" spans="1:5" s="16" customFormat="1" ht="10.199999999999999" x14ac:dyDescent="0.2">
      <c r="A11" s="88">
        <v>4</v>
      </c>
      <c r="B11" s="89" t="s">
        <v>82</v>
      </c>
      <c r="C11" s="90">
        <f>'ROZPOČET #2'!G70</f>
        <v>0</v>
      </c>
      <c r="D11" s="90">
        <f>'ROZPOČET #2'!I70</f>
        <v>0</v>
      </c>
      <c r="E11" s="91">
        <f t="shared" si="0"/>
        <v>0</v>
      </c>
    </row>
    <row r="12" spans="1:5" s="16" customFormat="1" ht="10.199999999999999" x14ac:dyDescent="0.2">
      <c r="A12" s="88">
        <v>5</v>
      </c>
      <c r="B12" s="89" t="s">
        <v>103</v>
      </c>
      <c r="C12" s="90">
        <f>'ROZPOČET #2'!G96</f>
        <v>0</v>
      </c>
      <c r="D12" s="90">
        <f>'ROZPOČET #2'!I96</f>
        <v>0</v>
      </c>
      <c r="E12" s="91">
        <f t="shared" si="0"/>
        <v>0</v>
      </c>
    </row>
    <row r="13" spans="1:5" s="16" customFormat="1" ht="10.199999999999999" x14ac:dyDescent="0.2">
      <c r="A13" s="88">
        <v>61</v>
      </c>
      <c r="B13" s="89" t="s">
        <v>114</v>
      </c>
      <c r="C13" s="90">
        <f>'ROZPOČET #2'!G120</f>
        <v>0</v>
      </c>
      <c r="D13" s="90">
        <f>'ROZPOČET #2'!I120</f>
        <v>0</v>
      </c>
      <c r="E13" s="91">
        <f t="shared" si="0"/>
        <v>0</v>
      </c>
    </row>
    <row r="14" spans="1:5" s="16" customFormat="1" ht="10.199999999999999" x14ac:dyDescent="0.2">
      <c r="A14" s="88">
        <v>62</v>
      </c>
      <c r="B14" s="89" t="s">
        <v>130</v>
      </c>
      <c r="C14" s="90">
        <f>'ROZPOČET #2'!G134</f>
        <v>0</v>
      </c>
      <c r="D14" s="90">
        <f>'ROZPOČET #2'!I134</f>
        <v>0</v>
      </c>
      <c r="E14" s="91">
        <f t="shared" si="0"/>
        <v>0</v>
      </c>
    </row>
    <row r="15" spans="1:5" s="16" customFormat="1" ht="10.199999999999999" x14ac:dyDescent="0.2">
      <c r="A15" s="88">
        <v>63</v>
      </c>
      <c r="B15" s="89" t="s">
        <v>141</v>
      </c>
      <c r="C15" s="90">
        <f>'ROZPOČET #2'!G152</f>
        <v>0</v>
      </c>
      <c r="D15" s="90">
        <f>'ROZPOČET #2'!I152</f>
        <v>0</v>
      </c>
      <c r="E15" s="91">
        <f t="shared" si="0"/>
        <v>0</v>
      </c>
    </row>
    <row r="16" spans="1:5" s="16" customFormat="1" ht="10.8" thickBot="1" x14ac:dyDescent="0.25">
      <c r="A16" s="92"/>
      <c r="B16" s="93" t="s">
        <v>156</v>
      </c>
      <c r="C16" s="94">
        <f>SUM(C9:C15)</f>
        <v>0</v>
      </c>
      <c r="D16" s="94">
        <f>SUM(D9:D15)</f>
        <v>0</v>
      </c>
      <c r="E16" s="95">
        <f>SUM(E9:E15)</f>
        <v>0</v>
      </c>
    </row>
    <row r="17" spans="1:5" s="1" customFormat="1" ht="10.199999999999999" thickBot="1" x14ac:dyDescent="0.25"/>
    <row r="18" spans="1:5" s="16" customFormat="1" ht="10.8" thickBot="1" x14ac:dyDescent="0.25">
      <c r="A18" s="96"/>
      <c r="B18" s="97" t="s">
        <v>157</v>
      </c>
      <c r="C18" s="98">
        <f>C16</f>
        <v>0</v>
      </c>
      <c r="D18" s="98">
        <f>D16</f>
        <v>0</v>
      </c>
      <c r="E18" s="99">
        <f>E16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54"/>
  <sheetViews>
    <sheetView workbookViewId="0">
      <selection activeCell="J2" sqref="J2:K2"/>
    </sheetView>
  </sheetViews>
  <sheetFormatPr defaultRowHeight="13.2" x14ac:dyDescent="0.25"/>
  <cols>
    <col min="1" max="1" width="3.6640625" customWidth="1"/>
    <col min="2" max="2" width="11" customWidth="1"/>
    <col min="3" max="3" width="43.4414062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61" t="s">
        <v>0</v>
      </c>
      <c r="B1" s="145"/>
      <c r="C1" s="145"/>
      <c r="D1" s="145"/>
      <c r="E1" s="145"/>
      <c r="F1" s="145"/>
      <c r="G1" s="145"/>
      <c r="H1" s="145"/>
      <c r="I1" s="145"/>
      <c r="J1" s="261" t="s">
        <v>338</v>
      </c>
      <c r="K1" s="145"/>
    </row>
    <row r="2" spans="1:11" s="2" customFormat="1" x14ac:dyDescent="0.25">
      <c r="A2" s="261" t="s">
        <v>236</v>
      </c>
      <c r="B2" s="145"/>
      <c r="C2" s="145"/>
      <c r="D2" s="145"/>
      <c r="E2" s="145"/>
      <c r="F2" s="145"/>
      <c r="G2" s="145"/>
      <c r="H2" s="145"/>
      <c r="I2" s="145"/>
      <c r="J2" s="261" t="s">
        <v>2</v>
      </c>
      <c r="K2" s="145"/>
    </row>
    <row r="3" spans="1:11" x14ac:dyDescent="0.25">
      <c r="A3" s="262" t="s">
        <v>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s="1" customFormat="1" ht="10.199999999999999" thickBot="1" x14ac:dyDescent="0.25"/>
    <row r="5" spans="1:11" s="1" customFormat="1" ht="9.75" customHeight="1" x14ac:dyDescent="0.25">
      <c r="A5" s="4" t="s">
        <v>4</v>
      </c>
      <c r="B5" s="265" t="s">
        <v>8</v>
      </c>
      <c r="C5" s="265" t="s">
        <v>10</v>
      </c>
      <c r="D5" s="265" t="s">
        <v>12</v>
      </c>
      <c r="E5" s="265" t="s">
        <v>14</v>
      </c>
      <c r="F5" s="268" t="s">
        <v>16</v>
      </c>
      <c r="G5" s="173"/>
      <c r="H5" s="173"/>
      <c r="I5" s="173"/>
      <c r="J5" s="265" t="s">
        <v>25</v>
      </c>
      <c r="K5" s="160"/>
    </row>
    <row r="6" spans="1:11" s="1" customFormat="1" ht="9.75" customHeight="1" x14ac:dyDescent="0.25">
      <c r="A6" s="5" t="s">
        <v>5</v>
      </c>
      <c r="B6" s="200"/>
      <c r="C6" s="200"/>
      <c r="D6" s="200"/>
      <c r="E6" s="200"/>
      <c r="F6" s="263" t="s">
        <v>17</v>
      </c>
      <c r="G6" s="151"/>
      <c r="H6" s="264" t="s">
        <v>22</v>
      </c>
      <c r="I6" s="151"/>
      <c r="J6" s="200"/>
      <c r="K6" s="266"/>
    </row>
    <row r="7" spans="1:11" s="1" customFormat="1" ht="9.75" customHeight="1" x14ac:dyDescent="0.2">
      <c r="A7" s="5" t="s">
        <v>6</v>
      </c>
      <c r="B7" s="200"/>
      <c r="C7" s="200"/>
      <c r="D7" s="200"/>
      <c r="E7" s="200"/>
      <c r="F7" s="8" t="s">
        <v>18</v>
      </c>
      <c r="G7" s="10" t="s">
        <v>20</v>
      </c>
      <c r="H7" s="12" t="s">
        <v>18</v>
      </c>
      <c r="I7" s="10" t="s">
        <v>20</v>
      </c>
      <c r="J7" s="12" t="s">
        <v>18</v>
      </c>
      <c r="K7" s="14" t="s">
        <v>20</v>
      </c>
    </row>
    <row r="8" spans="1:11" s="1" customFormat="1" ht="9.75" customHeight="1" thickBot="1" x14ac:dyDescent="0.25">
      <c r="A8" s="6" t="s">
        <v>7</v>
      </c>
      <c r="B8" s="7" t="s">
        <v>9</v>
      </c>
      <c r="C8" s="7" t="s">
        <v>11</v>
      </c>
      <c r="D8" s="7" t="s">
        <v>13</v>
      </c>
      <c r="E8" s="7" t="s">
        <v>15</v>
      </c>
      <c r="F8" s="9" t="s">
        <v>19</v>
      </c>
      <c r="G8" s="11" t="s">
        <v>21</v>
      </c>
      <c r="H8" s="13" t="s">
        <v>23</v>
      </c>
      <c r="I8" s="11" t="s">
        <v>24</v>
      </c>
      <c r="J8" s="13" t="s">
        <v>26</v>
      </c>
      <c r="K8" s="15" t="s">
        <v>27</v>
      </c>
    </row>
    <row r="9" spans="1:11" s="17" customFormat="1" ht="10.199999999999999" x14ac:dyDescent="0.2">
      <c r="A9" s="19"/>
      <c r="B9" s="18"/>
      <c r="C9" s="20" t="s">
        <v>28</v>
      </c>
      <c r="D9" s="18"/>
      <c r="E9" s="18"/>
      <c r="F9" s="21"/>
      <c r="G9" s="22"/>
      <c r="H9" s="23"/>
      <c r="J9" s="23"/>
      <c r="K9" s="24"/>
    </row>
    <row r="10" spans="1:11" s="17" customFormat="1" ht="10.199999999999999" x14ac:dyDescent="0.2">
      <c r="A10" s="28"/>
      <c r="B10" s="29" t="s">
        <v>29</v>
      </c>
      <c r="C10" s="30" t="s">
        <v>30</v>
      </c>
      <c r="D10" s="27"/>
      <c r="E10" s="27"/>
      <c r="F10" s="31"/>
      <c r="G10" s="32"/>
      <c r="H10" s="33"/>
      <c r="I10" s="26"/>
      <c r="J10" s="33"/>
      <c r="K10" s="34"/>
    </row>
    <row r="11" spans="1:11" s="1" customFormat="1" ht="9.6" x14ac:dyDescent="0.2">
      <c r="A11" s="36">
        <v>1</v>
      </c>
      <c r="B11" s="38" t="s">
        <v>31</v>
      </c>
      <c r="C11" s="39" t="s">
        <v>32</v>
      </c>
      <c r="D11" s="40" t="s">
        <v>33</v>
      </c>
      <c r="E11" s="41">
        <v>28</v>
      </c>
      <c r="F11" s="43">
        <v>0</v>
      </c>
      <c r="G11" s="44">
        <f>E11*F11</f>
        <v>0</v>
      </c>
      <c r="H11" s="45">
        <v>0</v>
      </c>
      <c r="I11" s="44">
        <f>E11*H11</f>
        <v>0</v>
      </c>
      <c r="J11" s="46">
        <v>0</v>
      </c>
      <c r="K11" s="47">
        <f>E11*J11</f>
        <v>0</v>
      </c>
    </row>
    <row r="12" spans="1:11" s="17" customFormat="1" ht="10.199999999999999" x14ac:dyDescent="0.2">
      <c r="A12" s="56"/>
      <c r="B12" s="57">
        <v>1</v>
      </c>
      <c r="C12" s="58" t="s">
        <v>30</v>
      </c>
      <c r="D12" s="59"/>
      <c r="E12" s="59"/>
      <c r="F12" s="60"/>
      <c r="G12" s="61">
        <f>SUM(G11:G11)</f>
        <v>0</v>
      </c>
      <c r="H12" s="62"/>
      <c r="I12" s="63">
        <f>SUM(I11:I11)</f>
        <v>0</v>
      </c>
      <c r="J12" s="62"/>
      <c r="K12" s="64">
        <f>SUM(K11:K11)</f>
        <v>0</v>
      </c>
    </row>
    <row r="13" spans="1:11" s="17" customFormat="1" ht="10.199999999999999" x14ac:dyDescent="0.2">
      <c r="A13" s="28"/>
      <c r="B13" s="29" t="s">
        <v>41</v>
      </c>
      <c r="C13" s="30" t="s">
        <v>42</v>
      </c>
      <c r="D13" s="27"/>
      <c r="E13" s="27"/>
      <c r="F13" s="31"/>
      <c r="G13" s="32"/>
      <c r="H13" s="33"/>
      <c r="I13" s="26"/>
      <c r="J13" s="33"/>
      <c r="K13" s="34"/>
    </row>
    <row r="14" spans="1:11" s="1" customFormat="1" ht="9.6" x14ac:dyDescent="0.2">
      <c r="A14" s="36">
        <f>A11+1</f>
        <v>2</v>
      </c>
      <c r="B14" s="38" t="s">
        <v>31</v>
      </c>
      <c r="C14" s="39" t="s">
        <v>43</v>
      </c>
      <c r="D14" s="40" t="s">
        <v>37</v>
      </c>
      <c r="E14" s="41">
        <v>15</v>
      </c>
      <c r="F14" s="43">
        <v>0</v>
      </c>
      <c r="G14" s="44">
        <f t="shared" ref="G14:G32" si="0">E14*F14</f>
        <v>0</v>
      </c>
      <c r="H14" s="45">
        <v>0</v>
      </c>
      <c r="I14" s="44">
        <f t="shared" ref="I14:I32" si="1">E14*H14</f>
        <v>0</v>
      </c>
      <c r="J14" s="46">
        <v>0</v>
      </c>
      <c r="K14" s="47">
        <f t="shared" ref="K14:K32" si="2">E14*J14</f>
        <v>0</v>
      </c>
    </row>
    <row r="15" spans="1:11" s="1" customFormat="1" ht="9.6" x14ac:dyDescent="0.2">
      <c r="A15" s="36">
        <f t="shared" ref="A15:A32" si="3">A14+1</f>
        <v>3</v>
      </c>
      <c r="B15" s="38" t="s">
        <v>44</v>
      </c>
      <c r="C15" s="39" t="s">
        <v>282</v>
      </c>
      <c r="D15" s="40" t="s">
        <v>37</v>
      </c>
      <c r="E15" s="41">
        <v>15</v>
      </c>
      <c r="F15" s="43">
        <v>0</v>
      </c>
      <c r="G15" s="44">
        <f t="shared" si="0"/>
        <v>0</v>
      </c>
      <c r="H15" s="45">
        <v>0</v>
      </c>
      <c r="I15" s="44">
        <f t="shared" si="1"/>
        <v>0</v>
      </c>
      <c r="J15" s="46">
        <v>0</v>
      </c>
      <c r="K15" s="47">
        <f t="shared" si="2"/>
        <v>0</v>
      </c>
    </row>
    <row r="16" spans="1:11" s="1" customFormat="1" ht="9.6" x14ac:dyDescent="0.2">
      <c r="A16" s="36">
        <f t="shared" si="3"/>
        <v>4</v>
      </c>
      <c r="B16" s="38" t="s">
        <v>31</v>
      </c>
      <c r="C16" s="39" t="s">
        <v>283</v>
      </c>
      <c r="D16" s="40" t="s">
        <v>37</v>
      </c>
      <c r="E16" s="41">
        <v>15</v>
      </c>
      <c r="F16" s="43">
        <v>0</v>
      </c>
      <c r="G16" s="44">
        <f t="shared" si="0"/>
        <v>0</v>
      </c>
      <c r="H16" s="45">
        <v>0</v>
      </c>
      <c r="I16" s="44">
        <f t="shared" si="1"/>
        <v>0</v>
      </c>
      <c r="J16" s="46">
        <v>0</v>
      </c>
      <c r="K16" s="47">
        <f t="shared" si="2"/>
        <v>0</v>
      </c>
    </row>
    <row r="17" spans="1:11" s="1" customFormat="1" ht="9.6" x14ac:dyDescent="0.2">
      <c r="A17" s="36">
        <f t="shared" si="3"/>
        <v>5</v>
      </c>
      <c r="B17" s="38" t="s">
        <v>31</v>
      </c>
      <c r="C17" s="39" t="s">
        <v>104</v>
      </c>
      <c r="D17" s="40" t="s">
        <v>37</v>
      </c>
      <c r="E17" s="41">
        <v>15</v>
      </c>
      <c r="F17" s="43">
        <v>0</v>
      </c>
      <c r="G17" s="44">
        <f t="shared" si="0"/>
        <v>0</v>
      </c>
      <c r="H17" s="45">
        <v>0</v>
      </c>
      <c r="I17" s="44">
        <f t="shared" si="1"/>
        <v>0</v>
      </c>
      <c r="J17" s="46">
        <v>0</v>
      </c>
      <c r="K17" s="47">
        <f t="shared" si="2"/>
        <v>0</v>
      </c>
    </row>
    <row r="18" spans="1:11" s="1" customFormat="1" ht="9.6" x14ac:dyDescent="0.2">
      <c r="A18" s="36">
        <f t="shared" si="3"/>
        <v>6</v>
      </c>
      <c r="B18" s="38" t="s">
        <v>47</v>
      </c>
      <c r="C18" s="39" t="s">
        <v>48</v>
      </c>
      <c r="D18" s="40" t="s">
        <v>37</v>
      </c>
      <c r="E18" s="41">
        <v>15</v>
      </c>
      <c r="F18" s="43">
        <v>0</v>
      </c>
      <c r="G18" s="44">
        <f t="shared" si="0"/>
        <v>0</v>
      </c>
      <c r="H18" s="45">
        <v>0</v>
      </c>
      <c r="I18" s="44">
        <f t="shared" si="1"/>
        <v>0</v>
      </c>
      <c r="J18" s="46">
        <v>8.1000000000000004E-5</v>
      </c>
      <c r="K18" s="47">
        <f t="shared" si="2"/>
        <v>1.2150000000000002E-3</v>
      </c>
    </row>
    <row r="19" spans="1:11" s="1" customFormat="1" ht="9.6" x14ac:dyDescent="0.2">
      <c r="A19" s="36">
        <f t="shared" si="3"/>
        <v>7</v>
      </c>
      <c r="B19" s="38" t="s">
        <v>49</v>
      </c>
      <c r="C19" s="39" t="s">
        <v>50</v>
      </c>
      <c r="D19" s="40" t="s">
        <v>37</v>
      </c>
      <c r="E19" s="41">
        <v>15</v>
      </c>
      <c r="F19" s="43">
        <v>0</v>
      </c>
      <c r="G19" s="44">
        <f t="shared" si="0"/>
        <v>0</v>
      </c>
      <c r="H19" s="45">
        <v>0</v>
      </c>
      <c r="I19" s="44">
        <f t="shared" si="1"/>
        <v>0</v>
      </c>
      <c r="J19" s="46">
        <v>0</v>
      </c>
      <c r="K19" s="47">
        <f t="shared" si="2"/>
        <v>0</v>
      </c>
    </row>
    <row r="20" spans="1:11" s="1" customFormat="1" ht="9.6" x14ac:dyDescent="0.2">
      <c r="A20" s="36">
        <f t="shared" si="3"/>
        <v>8</v>
      </c>
      <c r="B20" s="38" t="s">
        <v>51</v>
      </c>
      <c r="C20" s="39" t="s">
        <v>320</v>
      </c>
      <c r="D20" s="40" t="s">
        <v>37</v>
      </c>
      <c r="E20" s="41">
        <v>15</v>
      </c>
      <c r="F20" s="43">
        <v>0</v>
      </c>
      <c r="G20" s="44">
        <f t="shared" si="0"/>
        <v>0</v>
      </c>
      <c r="H20" s="45">
        <v>0</v>
      </c>
      <c r="I20" s="44">
        <f t="shared" si="1"/>
        <v>0</v>
      </c>
      <c r="J20" s="46">
        <v>2.8200000000000002E-4</v>
      </c>
      <c r="K20" s="47">
        <f t="shared" si="2"/>
        <v>4.2300000000000003E-3</v>
      </c>
    </row>
    <row r="21" spans="1:11" s="1" customFormat="1" ht="9.6" x14ac:dyDescent="0.2">
      <c r="A21" s="36">
        <f t="shared" si="3"/>
        <v>9</v>
      </c>
      <c r="B21" s="38" t="s">
        <v>53</v>
      </c>
      <c r="C21" s="39" t="s">
        <v>54</v>
      </c>
      <c r="D21" s="40" t="s">
        <v>37</v>
      </c>
      <c r="E21" s="41">
        <v>45</v>
      </c>
      <c r="F21" s="43">
        <v>0</v>
      </c>
      <c r="G21" s="44">
        <f t="shared" si="0"/>
        <v>0</v>
      </c>
      <c r="H21" s="45">
        <v>0</v>
      </c>
      <c r="I21" s="44">
        <f t="shared" si="1"/>
        <v>0</v>
      </c>
      <c r="J21" s="46">
        <v>5.4999999999999997E-3</v>
      </c>
      <c r="K21" s="47">
        <f t="shared" si="2"/>
        <v>0.2475</v>
      </c>
    </row>
    <row r="22" spans="1:11" s="1" customFormat="1" ht="9.6" x14ac:dyDescent="0.2">
      <c r="A22" s="36">
        <f t="shared" si="3"/>
        <v>10</v>
      </c>
      <c r="B22" s="38" t="s">
        <v>31</v>
      </c>
      <c r="C22" s="39" t="s">
        <v>55</v>
      </c>
      <c r="D22" s="40" t="s">
        <v>37</v>
      </c>
      <c r="E22" s="41">
        <v>15</v>
      </c>
      <c r="F22" s="43">
        <v>0</v>
      </c>
      <c r="G22" s="44">
        <f t="shared" si="0"/>
        <v>0</v>
      </c>
      <c r="H22" s="45">
        <v>0</v>
      </c>
      <c r="I22" s="44">
        <f t="shared" si="1"/>
        <v>0</v>
      </c>
      <c r="J22" s="46">
        <v>0</v>
      </c>
      <c r="K22" s="47">
        <f t="shared" si="2"/>
        <v>0</v>
      </c>
    </row>
    <row r="23" spans="1:11" s="1" customFormat="1" ht="12.75" customHeight="1" x14ac:dyDescent="0.2">
      <c r="A23" s="36">
        <f t="shared" si="3"/>
        <v>11</v>
      </c>
      <c r="B23" s="38" t="s">
        <v>31</v>
      </c>
      <c r="C23" s="39" t="s">
        <v>56</v>
      </c>
      <c r="D23" s="40" t="s">
        <v>37</v>
      </c>
      <c r="E23" s="41">
        <v>15</v>
      </c>
      <c r="F23" s="43">
        <v>0</v>
      </c>
      <c r="G23" s="44">
        <f t="shared" si="0"/>
        <v>0</v>
      </c>
      <c r="H23" s="45">
        <v>0</v>
      </c>
      <c r="I23" s="44">
        <f t="shared" si="1"/>
        <v>0</v>
      </c>
      <c r="J23" s="46">
        <v>0</v>
      </c>
      <c r="K23" s="47">
        <f t="shared" si="2"/>
        <v>0</v>
      </c>
    </row>
    <row r="24" spans="1:11" s="1" customFormat="1" ht="9.6" x14ac:dyDescent="0.2">
      <c r="A24" s="36">
        <f t="shared" si="3"/>
        <v>12</v>
      </c>
      <c r="B24" s="38" t="s">
        <v>57</v>
      </c>
      <c r="C24" s="39" t="s">
        <v>294</v>
      </c>
      <c r="D24" s="40" t="s">
        <v>37</v>
      </c>
      <c r="E24" s="41">
        <v>15</v>
      </c>
      <c r="F24" s="43">
        <v>0</v>
      </c>
      <c r="G24" s="44">
        <f t="shared" si="0"/>
        <v>0</v>
      </c>
      <c r="H24" s="45">
        <v>0</v>
      </c>
      <c r="I24" s="44">
        <f t="shared" si="1"/>
        <v>0</v>
      </c>
      <c r="J24" s="46">
        <v>3.4000000000000002E-4</v>
      </c>
      <c r="K24" s="47">
        <f t="shared" si="2"/>
        <v>5.1000000000000004E-3</v>
      </c>
    </row>
    <row r="25" spans="1:11" s="1" customFormat="1" ht="9.6" x14ac:dyDescent="0.2">
      <c r="A25" s="36">
        <f t="shared" si="3"/>
        <v>13</v>
      </c>
      <c r="B25" s="38" t="s">
        <v>31</v>
      </c>
      <c r="C25" s="39" t="s">
        <v>58</v>
      </c>
      <c r="D25" s="40" t="s">
        <v>59</v>
      </c>
      <c r="E25" s="41">
        <v>6</v>
      </c>
      <c r="F25" s="43">
        <v>0</v>
      </c>
      <c r="G25" s="44">
        <f t="shared" si="0"/>
        <v>0</v>
      </c>
      <c r="H25" s="45">
        <v>0</v>
      </c>
      <c r="I25" s="44">
        <f t="shared" si="1"/>
        <v>0</v>
      </c>
      <c r="J25" s="46">
        <v>0</v>
      </c>
      <c r="K25" s="47">
        <f t="shared" si="2"/>
        <v>0</v>
      </c>
    </row>
    <row r="26" spans="1:11" s="1" customFormat="1" ht="9.6" x14ac:dyDescent="0.2">
      <c r="A26" s="36">
        <f t="shared" si="3"/>
        <v>14</v>
      </c>
      <c r="B26" s="38" t="s">
        <v>60</v>
      </c>
      <c r="C26" s="39" t="s">
        <v>61</v>
      </c>
      <c r="D26" s="40" t="s">
        <v>37</v>
      </c>
      <c r="E26" s="41">
        <v>15</v>
      </c>
      <c r="F26" s="43">
        <v>0</v>
      </c>
      <c r="G26" s="44">
        <f t="shared" si="0"/>
        <v>0</v>
      </c>
      <c r="H26" s="45">
        <v>0</v>
      </c>
      <c r="I26" s="44">
        <f t="shared" si="1"/>
        <v>0</v>
      </c>
      <c r="J26" s="46">
        <v>2.2599999999999999E-4</v>
      </c>
      <c r="K26" s="47">
        <f t="shared" si="2"/>
        <v>3.3899999999999998E-3</v>
      </c>
    </row>
    <row r="27" spans="1:11" s="1" customFormat="1" ht="9.6" x14ac:dyDescent="0.2">
      <c r="A27" s="36">
        <f t="shared" si="3"/>
        <v>15</v>
      </c>
      <c r="B27" s="38" t="s">
        <v>31</v>
      </c>
      <c r="C27" s="39" t="s">
        <v>62</v>
      </c>
      <c r="D27" s="40" t="s">
        <v>59</v>
      </c>
      <c r="E27" s="41">
        <v>24</v>
      </c>
      <c r="F27" s="43">
        <v>0</v>
      </c>
      <c r="G27" s="44">
        <f t="shared" si="0"/>
        <v>0</v>
      </c>
      <c r="H27" s="45">
        <v>0</v>
      </c>
      <c r="I27" s="44">
        <f t="shared" si="1"/>
        <v>0</v>
      </c>
      <c r="J27" s="46">
        <v>0</v>
      </c>
      <c r="K27" s="47">
        <f t="shared" si="2"/>
        <v>0</v>
      </c>
    </row>
    <row r="28" spans="1:11" s="1" customFormat="1" ht="9.6" x14ac:dyDescent="0.2">
      <c r="A28" s="36">
        <f t="shared" si="3"/>
        <v>16</v>
      </c>
      <c r="B28" s="38" t="s">
        <v>63</v>
      </c>
      <c r="C28" s="39" t="s">
        <v>64</v>
      </c>
      <c r="D28" s="40" t="s">
        <v>65</v>
      </c>
      <c r="E28" s="41">
        <v>15</v>
      </c>
      <c r="F28" s="43">
        <v>0</v>
      </c>
      <c r="G28" s="44">
        <f t="shared" si="0"/>
        <v>0</v>
      </c>
      <c r="H28" s="45">
        <v>0</v>
      </c>
      <c r="I28" s="44">
        <f t="shared" si="1"/>
        <v>0</v>
      </c>
      <c r="J28" s="46">
        <v>0</v>
      </c>
      <c r="K28" s="47">
        <f t="shared" si="2"/>
        <v>0</v>
      </c>
    </row>
    <row r="29" spans="1:11" s="1" customFormat="1" ht="9.6" x14ac:dyDescent="0.2">
      <c r="A29" s="36">
        <f t="shared" si="3"/>
        <v>17</v>
      </c>
      <c r="B29" s="38" t="s">
        <v>66</v>
      </c>
      <c r="C29" s="39" t="s">
        <v>67</v>
      </c>
      <c r="D29" s="40" t="s">
        <v>68</v>
      </c>
      <c r="E29" s="45">
        <v>1.5</v>
      </c>
      <c r="F29" s="43">
        <v>0</v>
      </c>
      <c r="G29" s="44">
        <f t="shared" si="0"/>
        <v>0</v>
      </c>
      <c r="H29" s="45">
        <v>0</v>
      </c>
      <c r="I29" s="44">
        <f t="shared" si="1"/>
        <v>0</v>
      </c>
      <c r="J29" s="46">
        <v>0.3</v>
      </c>
      <c r="K29" s="47">
        <f t="shared" si="2"/>
        <v>0.44999999999999996</v>
      </c>
    </row>
    <row r="30" spans="1:11" s="1" customFormat="1" ht="9.6" x14ac:dyDescent="0.2">
      <c r="A30" s="36">
        <f t="shared" si="3"/>
        <v>18</v>
      </c>
      <c r="B30" s="38" t="s">
        <v>69</v>
      </c>
      <c r="C30" s="39" t="s">
        <v>70</v>
      </c>
      <c r="D30" s="40" t="s">
        <v>68</v>
      </c>
      <c r="E30" s="66">
        <v>0.75</v>
      </c>
      <c r="F30" s="43">
        <v>0</v>
      </c>
      <c r="G30" s="44">
        <f t="shared" si="0"/>
        <v>0</v>
      </c>
      <c r="H30" s="45">
        <v>0</v>
      </c>
      <c r="I30" s="44">
        <f t="shared" si="1"/>
        <v>0</v>
      </c>
      <c r="J30" s="46">
        <v>0</v>
      </c>
      <c r="K30" s="47">
        <f t="shared" si="2"/>
        <v>0</v>
      </c>
    </row>
    <row r="31" spans="1:11" s="1" customFormat="1" ht="9.6" x14ac:dyDescent="0.2">
      <c r="A31" s="36">
        <f t="shared" si="3"/>
        <v>19</v>
      </c>
      <c r="B31" s="38" t="s">
        <v>71</v>
      </c>
      <c r="C31" s="39" t="s">
        <v>72</v>
      </c>
      <c r="D31" s="40" t="s">
        <v>68</v>
      </c>
      <c r="E31" s="66">
        <v>0.75</v>
      </c>
      <c r="F31" s="43">
        <v>0</v>
      </c>
      <c r="G31" s="44">
        <f t="shared" si="0"/>
        <v>0</v>
      </c>
      <c r="H31" s="45">
        <v>0</v>
      </c>
      <c r="I31" s="44">
        <f t="shared" si="1"/>
        <v>0</v>
      </c>
      <c r="J31" s="46">
        <v>1</v>
      </c>
      <c r="K31" s="47">
        <f t="shared" si="2"/>
        <v>0.75</v>
      </c>
    </row>
    <row r="32" spans="1:11" s="1" customFormat="1" ht="9.6" x14ac:dyDescent="0.2">
      <c r="A32" s="36">
        <f t="shared" si="3"/>
        <v>20</v>
      </c>
      <c r="B32" s="38" t="s">
        <v>31</v>
      </c>
      <c r="C32" s="39" t="s">
        <v>73</v>
      </c>
      <c r="D32" s="40" t="s">
        <v>37</v>
      </c>
      <c r="E32" s="41">
        <v>15</v>
      </c>
      <c r="F32" s="43">
        <v>0</v>
      </c>
      <c r="G32" s="44">
        <f t="shared" si="0"/>
        <v>0</v>
      </c>
      <c r="H32" s="45">
        <v>0</v>
      </c>
      <c r="I32" s="44">
        <f t="shared" si="1"/>
        <v>0</v>
      </c>
      <c r="J32" s="46">
        <v>0</v>
      </c>
      <c r="K32" s="47">
        <f t="shared" si="2"/>
        <v>0</v>
      </c>
    </row>
    <row r="33" spans="1:11" s="1" customFormat="1" ht="9.6" x14ac:dyDescent="0.2">
      <c r="A33" s="35"/>
      <c r="B33" s="38"/>
      <c r="C33" s="39"/>
      <c r="D33" s="40"/>
      <c r="E33" s="37"/>
      <c r="F33" s="35"/>
      <c r="G33" s="42"/>
      <c r="H33" s="37"/>
      <c r="I33" s="42"/>
      <c r="J33" s="37"/>
      <c r="K33" s="65"/>
    </row>
    <row r="34" spans="1:11" s="1" customFormat="1" ht="9.6" x14ac:dyDescent="0.2">
      <c r="A34" s="35"/>
      <c r="B34" s="38"/>
      <c r="C34" s="39" t="s">
        <v>74</v>
      </c>
      <c r="D34" s="40"/>
      <c r="E34" s="37"/>
      <c r="F34" s="35"/>
      <c r="G34" s="42"/>
      <c r="H34" s="37"/>
      <c r="I34" s="42"/>
      <c r="J34" s="37"/>
      <c r="K34" s="65"/>
    </row>
    <row r="35" spans="1:11" s="1" customFormat="1" ht="9.6" x14ac:dyDescent="0.2">
      <c r="A35" s="36">
        <f>A32+1</f>
        <v>21</v>
      </c>
      <c r="B35" s="38" t="s">
        <v>31</v>
      </c>
      <c r="C35" s="39" t="s">
        <v>75</v>
      </c>
      <c r="D35" s="40" t="s">
        <v>37</v>
      </c>
      <c r="E35" s="41">
        <v>5</v>
      </c>
      <c r="F35" s="43">
        <v>0</v>
      </c>
      <c r="G35" s="44">
        <f>E35*F35</f>
        <v>0</v>
      </c>
      <c r="H35" s="45">
        <v>0</v>
      </c>
      <c r="I35" s="44">
        <f>E35*H35</f>
        <v>0</v>
      </c>
      <c r="J35" s="46">
        <v>0.04</v>
      </c>
      <c r="K35" s="47">
        <f>E35*J35</f>
        <v>0.2</v>
      </c>
    </row>
    <row r="36" spans="1:11" s="1" customFormat="1" ht="9.6" x14ac:dyDescent="0.2">
      <c r="A36" s="36">
        <f>A35+1</f>
        <v>22</v>
      </c>
      <c r="B36" s="38" t="s">
        <v>31</v>
      </c>
      <c r="C36" s="39" t="s">
        <v>76</v>
      </c>
      <c r="D36" s="40" t="s">
        <v>37</v>
      </c>
      <c r="E36" s="41">
        <v>3</v>
      </c>
      <c r="F36" s="43">
        <v>0</v>
      </c>
      <c r="G36" s="44">
        <f>E36*F36</f>
        <v>0</v>
      </c>
      <c r="H36" s="45">
        <v>0</v>
      </c>
      <c r="I36" s="44">
        <f>E36*H36</f>
        <v>0</v>
      </c>
      <c r="J36" s="46">
        <v>0.04</v>
      </c>
      <c r="K36" s="47">
        <f>E36*J36</f>
        <v>0.12</v>
      </c>
    </row>
    <row r="37" spans="1:11" s="1" customFormat="1" ht="9.6" x14ac:dyDescent="0.2">
      <c r="A37" s="36">
        <f>A36+1</f>
        <v>23</v>
      </c>
      <c r="B37" s="38" t="s">
        <v>31</v>
      </c>
      <c r="C37" s="39" t="s">
        <v>77</v>
      </c>
      <c r="D37" s="40" t="s">
        <v>37</v>
      </c>
      <c r="E37" s="41">
        <v>7</v>
      </c>
      <c r="F37" s="43">
        <v>0</v>
      </c>
      <c r="G37" s="44">
        <f>E37*F37</f>
        <v>0</v>
      </c>
      <c r="H37" s="45">
        <v>0</v>
      </c>
      <c r="I37" s="44">
        <f>E37*H37</f>
        <v>0</v>
      </c>
      <c r="J37" s="46">
        <v>0.04</v>
      </c>
      <c r="K37" s="47">
        <f>E37*J37</f>
        <v>0.28000000000000003</v>
      </c>
    </row>
    <row r="38" spans="1:11" s="1" customFormat="1" ht="9.6" x14ac:dyDescent="0.2">
      <c r="A38" s="35"/>
      <c r="B38" s="38"/>
      <c r="C38" s="39"/>
      <c r="D38" s="40"/>
      <c r="E38" s="37"/>
      <c r="F38" s="35"/>
      <c r="G38" s="42"/>
      <c r="H38" s="37"/>
      <c r="I38" s="42"/>
      <c r="J38" s="37"/>
      <c r="K38" s="65"/>
    </row>
    <row r="39" spans="1:11" s="1" customFormat="1" ht="9.6" x14ac:dyDescent="0.2">
      <c r="A39" s="36">
        <f>A37+1</f>
        <v>24</v>
      </c>
      <c r="B39" s="38" t="s">
        <v>78</v>
      </c>
      <c r="C39" s="39" t="s">
        <v>79</v>
      </c>
      <c r="D39" s="40" t="s">
        <v>80</v>
      </c>
      <c r="E39" s="45">
        <v>5.6</v>
      </c>
      <c r="F39" s="43">
        <v>0</v>
      </c>
      <c r="G39" s="44">
        <f>E39*F39</f>
        <v>0</v>
      </c>
      <c r="H39" s="45">
        <v>0</v>
      </c>
      <c r="I39" s="44">
        <f>E39*H39</f>
        <v>0</v>
      </c>
      <c r="J39" s="46">
        <v>0</v>
      </c>
      <c r="K39" s="47">
        <f>E39*J39</f>
        <v>0</v>
      </c>
    </row>
    <row r="40" spans="1:11" s="17" customFormat="1" ht="10.199999999999999" x14ac:dyDescent="0.2">
      <c r="A40" s="56"/>
      <c r="B40" s="57">
        <v>3</v>
      </c>
      <c r="C40" s="58" t="s">
        <v>42</v>
      </c>
      <c r="D40" s="59"/>
      <c r="E40" s="59"/>
      <c r="F40" s="60"/>
      <c r="G40" s="61">
        <f>SUM(G14:G39)</f>
        <v>0</v>
      </c>
      <c r="H40" s="62"/>
      <c r="I40" s="63">
        <f>SUM(I14:I39)</f>
        <v>0</v>
      </c>
      <c r="J40" s="62"/>
      <c r="K40" s="64">
        <f>SUM(K14:K39)</f>
        <v>2.0614349999999995</v>
      </c>
    </row>
    <row r="41" spans="1:11" s="17" customFormat="1" ht="10.199999999999999" x14ac:dyDescent="0.2">
      <c r="A41" s="28"/>
      <c r="B41" s="29" t="s">
        <v>81</v>
      </c>
      <c r="C41" s="30" t="s">
        <v>82</v>
      </c>
      <c r="D41" s="27"/>
      <c r="E41" s="27"/>
      <c r="F41" s="31"/>
      <c r="G41" s="32"/>
      <c r="H41" s="33"/>
      <c r="I41" s="26"/>
      <c r="J41" s="33"/>
      <c r="K41" s="34"/>
    </row>
    <row r="42" spans="1:11" s="1" customFormat="1" ht="9.6" x14ac:dyDescent="0.2">
      <c r="A42" s="36">
        <f>A39+1</f>
        <v>25</v>
      </c>
      <c r="B42" s="38" t="s">
        <v>31</v>
      </c>
      <c r="C42" s="39" t="s">
        <v>43</v>
      </c>
      <c r="D42" s="40" t="s">
        <v>37</v>
      </c>
      <c r="E42" s="41">
        <v>86</v>
      </c>
      <c r="F42" s="43">
        <v>0</v>
      </c>
      <c r="G42" s="44">
        <f t="shared" ref="G42:G54" si="4">E42*F42</f>
        <v>0</v>
      </c>
      <c r="H42" s="45">
        <v>0</v>
      </c>
      <c r="I42" s="44">
        <f t="shared" ref="I42:I54" si="5">E42*H42</f>
        <v>0</v>
      </c>
      <c r="J42" s="46">
        <v>0</v>
      </c>
      <c r="K42" s="47">
        <f t="shared" ref="K42:K54" si="6">E42*J42</f>
        <v>0</v>
      </c>
    </row>
    <row r="43" spans="1:11" s="1" customFormat="1" ht="9.6" x14ac:dyDescent="0.2">
      <c r="A43" s="36">
        <f t="shared" ref="A43:A54" si="7">A42+1</f>
        <v>26</v>
      </c>
      <c r="B43" s="38" t="s">
        <v>83</v>
      </c>
      <c r="C43" s="39" t="s">
        <v>84</v>
      </c>
      <c r="D43" s="40" t="s">
        <v>37</v>
      </c>
      <c r="E43" s="41">
        <v>86</v>
      </c>
      <c r="F43" s="43">
        <v>0</v>
      </c>
      <c r="G43" s="44">
        <f t="shared" si="4"/>
        <v>0</v>
      </c>
      <c r="H43" s="45">
        <v>0</v>
      </c>
      <c r="I43" s="44">
        <f t="shared" si="5"/>
        <v>0</v>
      </c>
      <c r="J43" s="46">
        <v>0</v>
      </c>
      <c r="K43" s="47">
        <f t="shared" si="6"/>
        <v>0</v>
      </c>
    </row>
    <row r="44" spans="1:11" s="1" customFormat="1" ht="9.6" x14ac:dyDescent="0.2">
      <c r="A44" s="36">
        <f t="shared" si="7"/>
        <v>27</v>
      </c>
      <c r="B44" s="38" t="s">
        <v>31</v>
      </c>
      <c r="C44" s="39" t="s">
        <v>295</v>
      </c>
      <c r="D44" s="40" t="s">
        <v>37</v>
      </c>
      <c r="E44" s="41">
        <v>86</v>
      </c>
      <c r="F44" s="43">
        <v>0</v>
      </c>
      <c r="G44" s="44">
        <f t="shared" si="4"/>
        <v>0</v>
      </c>
      <c r="H44" s="45">
        <v>0</v>
      </c>
      <c r="I44" s="44">
        <f t="shared" si="5"/>
        <v>0</v>
      </c>
      <c r="J44" s="46">
        <v>0</v>
      </c>
      <c r="K44" s="47">
        <f t="shared" si="6"/>
        <v>0</v>
      </c>
    </row>
    <row r="45" spans="1:11" s="1" customFormat="1" ht="9.6" x14ac:dyDescent="0.2">
      <c r="A45" s="36">
        <f t="shared" si="7"/>
        <v>28</v>
      </c>
      <c r="B45" s="38" t="s">
        <v>31</v>
      </c>
      <c r="C45" s="39" t="s">
        <v>104</v>
      </c>
      <c r="D45" s="40" t="s">
        <v>37</v>
      </c>
      <c r="E45" s="41">
        <v>86</v>
      </c>
      <c r="F45" s="43">
        <v>0</v>
      </c>
      <c r="G45" s="44">
        <f t="shared" si="4"/>
        <v>0</v>
      </c>
      <c r="H45" s="45">
        <v>0</v>
      </c>
      <c r="I45" s="44">
        <f t="shared" si="5"/>
        <v>0</v>
      </c>
      <c r="J45" s="46">
        <v>0</v>
      </c>
      <c r="K45" s="47">
        <f t="shared" si="6"/>
        <v>0</v>
      </c>
    </row>
    <row r="46" spans="1:11" s="1" customFormat="1" ht="9.6" x14ac:dyDescent="0.2">
      <c r="A46" s="36">
        <f t="shared" si="7"/>
        <v>29</v>
      </c>
      <c r="B46" s="38" t="s">
        <v>47</v>
      </c>
      <c r="C46" s="39" t="s">
        <v>48</v>
      </c>
      <c r="D46" s="40" t="s">
        <v>37</v>
      </c>
      <c r="E46" s="41">
        <v>86</v>
      </c>
      <c r="F46" s="43">
        <v>0</v>
      </c>
      <c r="G46" s="44">
        <f t="shared" si="4"/>
        <v>0</v>
      </c>
      <c r="H46" s="45">
        <v>0</v>
      </c>
      <c r="I46" s="44">
        <f t="shared" si="5"/>
        <v>0</v>
      </c>
      <c r="J46" s="46">
        <v>8.1000000000000004E-5</v>
      </c>
      <c r="K46" s="47">
        <f t="shared" si="6"/>
        <v>6.966E-3</v>
      </c>
    </row>
    <row r="47" spans="1:11" s="1" customFormat="1" ht="9.6" x14ac:dyDescent="0.2">
      <c r="A47" s="36">
        <f t="shared" si="7"/>
        <v>30</v>
      </c>
      <c r="B47" s="38" t="s">
        <v>86</v>
      </c>
      <c r="C47" s="39" t="s">
        <v>323</v>
      </c>
      <c r="D47" s="40" t="s">
        <v>37</v>
      </c>
      <c r="E47" s="41">
        <v>86</v>
      </c>
      <c r="F47" s="43">
        <v>0</v>
      </c>
      <c r="G47" s="44">
        <f t="shared" si="4"/>
        <v>0</v>
      </c>
      <c r="H47" s="45">
        <v>0</v>
      </c>
      <c r="I47" s="44">
        <f t="shared" si="5"/>
        <v>0</v>
      </c>
      <c r="J47" s="46">
        <v>0</v>
      </c>
      <c r="K47" s="47">
        <f t="shared" si="6"/>
        <v>0</v>
      </c>
    </row>
    <row r="48" spans="1:11" s="1" customFormat="1" ht="9.6" x14ac:dyDescent="0.2">
      <c r="A48" s="36">
        <f t="shared" si="7"/>
        <v>31</v>
      </c>
      <c r="B48" s="38" t="s">
        <v>51</v>
      </c>
      <c r="C48" s="39" t="s">
        <v>88</v>
      </c>
      <c r="D48" s="40" t="s">
        <v>37</v>
      </c>
      <c r="E48" s="41">
        <v>86</v>
      </c>
      <c r="F48" s="43">
        <v>0</v>
      </c>
      <c r="G48" s="44">
        <f t="shared" si="4"/>
        <v>0</v>
      </c>
      <c r="H48" s="45">
        <v>0</v>
      </c>
      <c r="I48" s="44">
        <f t="shared" si="5"/>
        <v>0</v>
      </c>
      <c r="J48" s="46">
        <v>2.8200000000000002E-4</v>
      </c>
      <c r="K48" s="47">
        <f t="shared" si="6"/>
        <v>2.4252000000000003E-2</v>
      </c>
    </row>
    <row r="49" spans="1:11" s="1" customFormat="1" ht="9.6" x14ac:dyDescent="0.2">
      <c r="A49" s="36">
        <f t="shared" si="7"/>
        <v>32</v>
      </c>
      <c r="B49" s="38" t="s">
        <v>89</v>
      </c>
      <c r="C49" s="39" t="s">
        <v>318</v>
      </c>
      <c r="D49" s="40" t="s">
        <v>37</v>
      </c>
      <c r="E49" s="41">
        <v>86</v>
      </c>
      <c r="F49" s="43">
        <v>0</v>
      </c>
      <c r="G49" s="44">
        <f t="shared" si="4"/>
        <v>0</v>
      </c>
      <c r="H49" s="45">
        <v>0</v>
      </c>
      <c r="I49" s="44">
        <f t="shared" si="5"/>
        <v>0</v>
      </c>
      <c r="J49" s="46">
        <v>4.4999999999999997E-3</v>
      </c>
      <c r="K49" s="47">
        <f t="shared" si="6"/>
        <v>0.38699999999999996</v>
      </c>
    </row>
    <row r="50" spans="1:11" s="1" customFormat="1" ht="9.6" x14ac:dyDescent="0.2">
      <c r="A50" s="36">
        <f t="shared" si="7"/>
        <v>33</v>
      </c>
      <c r="B50" s="38" t="s">
        <v>31</v>
      </c>
      <c r="C50" s="39" t="s">
        <v>91</v>
      </c>
      <c r="D50" s="40" t="s">
        <v>37</v>
      </c>
      <c r="E50" s="41">
        <v>86</v>
      </c>
      <c r="F50" s="43">
        <v>0</v>
      </c>
      <c r="G50" s="44">
        <f t="shared" si="4"/>
        <v>0</v>
      </c>
      <c r="H50" s="45">
        <v>0</v>
      </c>
      <c r="I50" s="44">
        <f t="shared" si="5"/>
        <v>0</v>
      </c>
      <c r="J50" s="46">
        <v>0</v>
      </c>
      <c r="K50" s="47">
        <f t="shared" si="6"/>
        <v>0</v>
      </c>
    </row>
    <row r="51" spans="1:11" s="1" customFormat="1" ht="9.6" x14ac:dyDescent="0.2">
      <c r="A51" s="36">
        <f t="shared" si="7"/>
        <v>34</v>
      </c>
      <c r="B51" s="38" t="s">
        <v>57</v>
      </c>
      <c r="C51" s="39" t="s">
        <v>294</v>
      </c>
      <c r="D51" s="40" t="s">
        <v>37</v>
      </c>
      <c r="E51" s="41">
        <v>86</v>
      </c>
      <c r="F51" s="43">
        <v>0</v>
      </c>
      <c r="G51" s="44">
        <f t="shared" si="4"/>
        <v>0</v>
      </c>
      <c r="H51" s="45">
        <v>0</v>
      </c>
      <c r="I51" s="44">
        <f t="shared" si="5"/>
        <v>0</v>
      </c>
      <c r="J51" s="46">
        <v>3.4000000000000002E-4</v>
      </c>
      <c r="K51" s="47">
        <f t="shared" si="6"/>
        <v>2.9240000000000002E-2</v>
      </c>
    </row>
    <row r="52" spans="1:11" s="1" customFormat="1" ht="9.6" x14ac:dyDescent="0.2">
      <c r="A52" s="36">
        <f t="shared" si="7"/>
        <v>35</v>
      </c>
      <c r="B52" s="38" t="s">
        <v>31</v>
      </c>
      <c r="C52" s="39" t="s">
        <v>92</v>
      </c>
      <c r="D52" s="40" t="s">
        <v>59</v>
      </c>
      <c r="E52" s="45">
        <v>25.8</v>
      </c>
      <c r="F52" s="43">
        <v>0</v>
      </c>
      <c r="G52" s="44">
        <f t="shared" si="4"/>
        <v>0</v>
      </c>
      <c r="H52" s="45">
        <v>0</v>
      </c>
      <c r="I52" s="44">
        <f t="shared" si="5"/>
        <v>0</v>
      </c>
      <c r="J52" s="46">
        <v>0</v>
      </c>
      <c r="K52" s="47">
        <f t="shared" si="6"/>
        <v>0</v>
      </c>
    </row>
    <row r="53" spans="1:11" s="1" customFormat="1" ht="9.6" x14ac:dyDescent="0.2">
      <c r="A53" s="36">
        <f t="shared" si="7"/>
        <v>36</v>
      </c>
      <c r="B53" s="38" t="s">
        <v>237</v>
      </c>
      <c r="C53" s="39" t="s">
        <v>93</v>
      </c>
      <c r="D53" s="40" t="s">
        <v>37</v>
      </c>
      <c r="E53" s="41">
        <v>15</v>
      </c>
      <c r="F53" s="43">
        <v>0</v>
      </c>
      <c r="G53" s="44">
        <f t="shared" si="4"/>
        <v>0</v>
      </c>
      <c r="H53" s="45">
        <v>0</v>
      </c>
      <c r="I53" s="44">
        <f t="shared" si="5"/>
        <v>0</v>
      </c>
      <c r="J53" s="46">
        <v>2.2599999999999999E-4</v>
      </c>
      <c r="K53" s="47">
        <f t="shared" si="6"/>
        <v>3.3899999999999998E-3</v>
      </c>
    </row>
    <row r="54" spans="1:11" s="1" customFormat="1" ht="9.6" x14ac:dyDescent="0.2">
      <c r="A54" s="36">
        <f t="shared" si="7"/>
        <v>37</v>
      </c>
      <c r="B54" s="38" t="s">
        <v>31</v>
      </c>
      <c r="C54" s="39" t="s">
        <v>238</v>
      </c>
      <c r="D54" s="40" t="s">
        <v>59</v>
      </c>
      <c r="E54" s="41">
        <v>15</v>
      </c>
      <c r="F54" s="43">
        <v>0</v>
      </c>
      <c r="G54" s="44">
        <f t="shared" si="4"/>
        <v>0</v>
      </c>
      <c r="H54" s="45">
        <v>0</v>
      </c>
      <c r="I54" s="44">
        <f t="shared" si="5"/>
        <v>0</v>
      </c>
      <c r="J54" s="46">
        <v>0</v>
      </c>
      <c r="K54" s="47">
        <f t="shared" si="6"/>
        <v>0</v>
      </c>
    </row>
    <row r="55" spans="1:11" s="1" customFormat="1" ht="9.6" x14ac:dyDescent="0.2">
      <c r="A55" s="35"/>
      <c r="B55" s="38"/>
      <c r="C55" s="39" t="s">
        <v>324</v>
      </c>
      <c r="D55" s="40"/>
      <c r="E55" s="37"/>
      <c r="F55" s="35"/>
      <c r="G55" s="42"/>
      <c r="H55" s="37"/>
      <c r="I55" s="42"/>
      <c r="J55" s="37"/>
      <c r="K55" s="65"/>
    </row>
    <row r="56" spans="1:11" s="1" customFormat="1" ht="9.6" x14ac:dyDescent="0.2">
      <c r="A56" s="36">
        <f>A54+1</f>
        <v>38</v>
      </c>
      <c r="B56" s="38" t="s">
        <v>63</v>
      </c>
      <c r="C56" s="39" t="s">
        <v>95</v>
      </c>
      <c r="D56" s="40" t="s">
        <v>65</v>
      </c>
      <c r="E56" s="41">
        <v>86</v>
      </c>
      <c r="F56" s="43">
        <v>0</v>
      </c>
      <c r="G56" s="44">
        <f>E56*F56</f>
        <v>0</v>
      </c>
      <c r="H56" s="45">
        <v>0</v>
      </c>
      <c r="I56" s="44">
        <f>E56*H56</f>
        <v>0</v>
      </c>
      <c r="J56" s="46">
        <v>0</v>
      </c>
      <c r="K56" s="47">
        <f>E56*J56</f>
        <v>0</v>
      </c>
    </row>
    <row r="57" spans="1:11" s="1" customFormat="1" ht="9.6" x14ac:dyDescent="0.2">
      <c r="A57" s="36">
        <f>A56+1</f>
        <v>39</v>
      </c>
      <c r="B57" s="38" t="s">
        <v>66</v>
      </c>
      <c r="C57" s="39" t="s">
        <v>319</v>
      </c>
      <c r="D57" s="40" t="s">
        <v>68</v>
      </c>
      <c r="E57" s="45">
        <v>8.6</v>
      </c>
      <c r="F57" s="43">
        <v>0</v>
      </c>
      <c r="G57" s="44">
        <f>E57*F57</f>
        <v>0</v>
      </c>
      <c r="H57" s="45">
        <v>0</v>
      </c>
      <c r="I57" s="44">
        <f>E57*H57</f>
        <v>0</v>
      </c>
      <c r="J57" s="46">
        <v>0.3</v>
      </c>
      <c r="K57" s="47">
        <f>E57*J57</f>
        <v>2.5799999999999996</v>
      </c>
    </row>
    <row r="58" spans="1:11" s="1" customFormat="1" ht="9.6" x14ac:dyDescent="0.2">
      <c r="A58" s="36">
        <f>A57+1</f>
        <v>40</v>
      </c>
      <c r="B58" s="38" t="s">
        <v>69</v>
      </c>
      <c r="C58" s="39" t="s">
        <v>70</v>
      </c>
      <c r="D58" s="40" t="s">
        <v>68</v>
      </c>
      <c r="E58" s="66">
        <v>2.58</v>
      </c>
      <c r="F58" s="43">
        <v>0</v>
      </c>
      <c r="G58" s="44">
        <f>E58*F58</f>
        <v>0</v>
      </c>
      <c r="H58" s="45">
        <v>0</v>
      </c>
      <c r="I58" s="44">
        <f>E58*H58</f>
        <v>0</v>
      </c>
      <c r="J58" s="46">
        <v>0</v>
      </c>
      <c r="K58" s="47">
        <f>E58*J58</f>
        <v>0</v>
      </c>
    </row>
    <row r="59" spans="1:11" s="1" customFormat="1" ht="9.6" x14ac:dyDescent="0.2">
      <c r="A59" s="36">
        <f>A58+1</f>
        <v>41</v>
      </c>
      <c r="B59" s="38" t="s">
        <v>71</v>
      </c>
      <c r="C59" s="39" t="s">
        <v>72</v>
      </c>
      <c r="D59" s="40" t="s">
        <v>68</v>
      </c>
      <c r="E59" s="66">
        <v>2.58</v>
      </c>
      <c r="F59" s="43">
        <v>0</v>
      </c>
      <c r="G59" s="44">
        <f>E59*F59</f>
        <v>0</v>
      </c>
      <c r="H59" s="45">
        <v>0</v>
      </c>
      <c r="I59" s="44">
        <f>E59*H59</f>
        <v>0</v>
      </c>
      <c r="J59" s="46">
        <v>1</v>
      </c>
      <c r="K59" s="47">
        <f>E59*J59</f>
        <v>2.58</v>
      </c>
    </row>
    <row r="60" spans="1:11" s="1" customFormat="1" ht="9.6" x14ac:dyDescent="0.2">
      <c r="A60" s="36">
        <f>A59+1</f>
        <v>42</v>
      </c>
      <c r="B60" s="38" t="s">
        <v>31</v>
      </c>
      <c r="C60" s="39" t="s">
        <v>73</v>
      </c>
      <c r="D60" s="40" t="s">
        <v>37</v>
      </c>
      <c r="E60" s="41">
        <v>86</v>
      </c>
      <c r="F60" s="43">
        <v>0</v>
      </c>
      <c r="G60" s="44">
        <f>E60*F60</f>
        <v>0</v>
      </c>
      <c r="H60" s="45">
        <v>0</v>
      </c>
      <c r="I60" s="44">
        <f>E60*H60</f>
        <v>0</v>
      </c>
      <c r="J60" s="46">
        <v>0</v>
      </c>
      <c r="K60" s="47">
        <f>E60*J60</f>
        <v>0</v>
      </c>
    </row>
    <row r="61" spans="1:11" s="1" customFormat="1" ht="9.6" x14ac:dyDescent="0.2">
      <c r="A61" s="35"/>
      <c r="B61" s="38"/>
      <c r="C61" s="39"/>
      <c r="D61" s="40"/>
      <c r="E61" s="37"/>
      <c r="F61" s="35"/>
      <c r="G61" s="42"/>
      <c r="H61" s="37"/>
      <c r="I61" s="42"/>
      <c r="J61" s="37"/>
      <c r="K61" s="65"/>
    </row>
    <row r="62" spans="1:11" s="1" customFormat="1" ht="9.6" x14ac:dyDescent="0.2">
      <c r="A62" s="35"/>
      <c r="B62" s="38"/>
      <c r="C62" s="39" t="s">
        <v>74</v>
      </c>
      <c r="D62" s="40"/>
      <c r="E62" s="37"/>
      <c r="F62" s="35"/>
      <c r="G62" s="42"/>
      <c r="H62" s="37"/>
      <c r="I62" s="42"/>
      <c r="J62" s="37"/>
      <c r="K62" s="65"/>
    </row>
    <row r="63" spans="1:11" s="1" customFormat="1" ht="9.6" x14ac:dyDescent="0.2">
      <c r="A63" s="36">
        <f>A60+1</f>
        <v>43</v>
      </c>
      <c r="B63" s="38" t="s">
        <v>31</v>
      </c>
      <c r="C63" s="39" t="s">
        <v>97</v>
      </c>
      <c r="D63" s="40" t="s">
        <v>37</v>
      </c>
      <c r="E63" s="41">
        <v>19</v>
      </c>
      <c r="F63" s="43">
        <v>0</v>
      </c>
      <c r="G63" s="44">
        <f>E63*F63</f>
        <v>0</v>
      </c>
      <c r="H63" s="45">
        <v>0</v>
      </c>
      <c r="I63" s="44">
        <f>E63*H63</f>
        <v>0</v>
      </c>
      <c r="J63" s="46">
        <v>5.0000000000000001E-3</v>
      </c>
      <c r="K63" s="47">
        <f>E63*J63</f>
        <v>9.5000000000000001E-2</v>
      </c>
    </row>
    <row r="64" spans="1:11" s="1" customFormat="1" ht="9.6" x14ac:dyDescent="0.2">
      <c r="A64" s="36">
        <f>A63+1</f>
        <v>44</v>
      </c>
      <c r="B64" s="38" t="s">
        <v>31</v>
      </c>
      <c r="C64" s="39" t="s">
        <v>98</v>
      </c>
      <c r="D64" s="40" t="s">
        <v>37</v>
      </c>
      <c r="E64" s="41">
        <v>16</v>
      </c>
      <c r="F64" s="43">
        <v>0</v>
      </c>
      <c r="G64" s="44">
        <f>E64*F64</f>
        <v>0</v>
      </c>
      <c r="H64" s="45">
        <v>0</v>
      </c>
      <c r="I64" s="44">
        <f>E64*H64</f>
        <v>0</v>
      </c>
      <c r="J64" s="46">
        <v>5.0000000000000001E-3</v>
      </c>
      <c r="K64" s="47">
        <f>E64*J64</f>
        <v>0.08</v>
      </c>
    </row>
    <row r="65" spans="1:11" s="1" customFormat="1" ht="9.6" x14ac:dyDescent="0.2">
      <c r="A65" s="36">
        <f>A64+1</f>
        <v>45</v>
      </c>
      <c r="B65" s="38" t="s">
        <v>31</v>
      </c>
      <c r="C65" s="39" t="s">
        <v>99</v>
      </c>
      <c r="D65" s="40" t="s">
        <v>37</v>
      </c>
      <c r="E65" s="41">
        <v>19</v>
      </c>
      <c r="F65" s="43">
        <v>0</v>
      </c>
      <c r="G65" s="44">
        <f>E65*F65</f>
        <v>0</v>
      </c>
      <c r="H65" s="45">
        <v>0</v>
      </c>
      <c r="I65" s="44">
        <f>E65*H65</f>
        <v>0</v>
      </c>
      <c r="J65" s="46">
        <v>5.0000000000000001E-3</v>
      </c>
      <c r="K65" s="47">
        <f>E65*J65</f>
        <v>9.5000000000000001E-2</v>
      </c>
    </row>
    <row r="66" spans="1:11" s="1" customFormat="1" ht="9.6" x14ac:dyDescent="0.2">
      <c r="A66" s="36">
        <f>A65+1</f>
        <v>46</v>
      </c>
      <c r="B66" s="38" t="s">
        <v>31</v>
      </c>
      <c r="C66" s="39" t="s">
        <v>100</v>
      </c>
      <c r="D66" s="40" t="s">
        <v>37</v>
      </c>
      <c r="E66" s="41">
        <v>18</v>
      </c>
      <c r="F66" s="43">
        <v>0</v>
      </c>
      <c r="G66" s="44">
        <f>E66*F66</f>
        <v>0</v>
      </c>
      <c r="H66" s="45">
        <v>0</v>
      </c>
      <c r="I66" s="44">
        <f>E66*H66</f>
        <v>0</v>
      </c>
      <c r="J66" s="46">
        <v>5.0000000000000001E-3</v>
      </c>
      <c r="K66" s="47">
        <f>E66*J66</f>
        <v>0.09</v>
      </c>
    </row>
    <row r="67" spans="1:11" s="1" customFormat="1" ht="9.6" x14ac:dyDescent="0.2">
      <c r="A67" s="36">
        <f>A66+1</f>
        <v>47</v>
      </c>
      <c r="B67" s="38" t="s">
        <v>31</v>
      </c>
      <c r="C67" s="39" t="s">
        <v>101</v>
      </c>
      <c r="D67" s="40" t="s">
        <v>37</v>
      </c>
      <c r="E67" s="41">
        <v>14</v>
      </c>
      <c r="F67" s="43">
        <v>0</v>
      </c>
      <c r="G67" s="44">
        <f>E67*F67</f>
        <v>0</v>
      </c>
      <c r="H67" s="45">
        <v>0</v>
      </c>
      <c r="I67" s="44">
        <f>E67*H67</f>
        <v>0</v>
      </c>
      <c r="J67" s="46">
        <v>5.0000000000000001E-3</v>
      </c>
      <c r="K67" s="47">
        <f>E67*J67</f>
        <v>7.0000000000000007E-2</v>
      </c>
    </row>
    <row r="68" spans="1:11" s="1" customFormat="1" ht="9.6" x14ac:dyDescent="0.2">
      <c r="A68" s="35"/>
      <c r="B68" s="38"/>
      <c r="C68" s="39"/>
      <c r="D68" s="40"/>
      <c r="E68" s="37"/>
      <c r="F68" s="35"/>
      <c r="G68" s="42"/>
      <c r="H68" s="37"/>
      <c r="I68" s="42"/>
      <c r="J68" s="37"/>
      <c r="K68" s="65"/>
    </row>
    <row r="69" spans="1:11" s="1" customFormat="1" ht="9.6" x14ac:dyDescent="0.2">
      <c r="A69" s="36">
        <f>A67+1</f>
        <v>48</v>
      </c>
      <c r="B69" s="38" t="s">
        <v>78</v>
      </c>
      <c r="C69" s="39" t="s">
        <v>79</v>
      </c>
      <c r="D69" s="40" t="s">
        <v>80</v>
      </c>
      <c r="E69" s="45">
        <v>6.3</v>
      </c>
      <c r="F69" s="43">
        <v>0</v>
      </c>
      <c r="G69" s="44">
        <f>E69*F69</f>
        <v>0</v>
      </c>
      <c r="H69" s="45">
        <v>0</v>
      </c>
      <c r="I69" s="44">
        <f>E69*H69</f>
        <v>0</v>
      </c>
      <c r="J69" s="46">
        <v>0</v>
      </c>
      <c r="K69" s="47">
        <f>E69*J69</f>
        <v>0</v>
      </c>
    </row>
    <row r="70" spans="1:11" s="17" customFormat="1" ht="10.199999999999999" x14ac:dyDescent="0.2">
      <c r="A70" s="56"/>
      <c r="B70" s="57">
        <v>4</v>
      </c>
      <c r="C70" s="58" t="s">
        <v>82</v>
      </c>
      <c r="D70" s="59"/>
      <c r="E70" s="59"/>
      <c r="F70" s="60"/>
      <c r="G70" s="61">
        <f>SUM(G42:G69)</f>
        <v>0</v>
      </c>
      <c r="H70" s="62"/>
      <c r="I70" s="63">
        <f>SUM(I42:I69)</f>
        <v>0</v>
      </c>
      <c r="J70" s="62"/>
      <c r="K70" s="64">
        <f>SUM(K42:K69)</f>
        <v>6.0408479999999996</v>
      </c>
    </row>
    <row r="71" spans="1:11" s="17" customFormat="1" ht="10.199999999999999" x14ac:dyDescent="0.2">
      <c r="A71" s="28"/>
      <c r="B71" s="29" t="s">
        <v>102</v>
      </c>
      <c r="C71" s="30" t="s">
        <v>103</v>
      </c>
      <c r="D71" s="27"/>
      <c r="E71" s="27"/>
      <c r="F71" s="31"/>
      <c r="G71" s="32"/>
      <c r="H71" s="33"/>
      <c r="I71" s="26"/>
      <c r="J71" s="33"/>
      <c r="K71" s="34"/>
    </row>
    <row r="72" spans="1:11" s="1" customFormat="1" ht="9.6" x14ac:dyDescent="0.2">
      <c r="A72" s="36">
        <f>A69+1</f>
        <v>49</v>
      </c>
      <c r="B72" s="38" t="s">
        <v>31</v>
      </c>
      <c r="C72" s="39" t="s">
        <v>43</v>
      </c>
      <c r="D72" s="40" t="s">
        <v>37</v>
      </c>
      <c r="E72" s="41">
        <v>8</v>
      </c>
      <c r="F72" s="43">
        <v>0</v>
      </c>
      <c r="G72" s="44">
        <f t="shared" ref="G72:G89" si="8">E72*F72</f>
        <v>0</v>
      </c>
      <c r="H72" s="45">
        <v>0</v>
      </c>
      <c r="I72" s="44">
        <f t="shared" ref="I72:I89" si="9">E72*H72</f>
        <v>0</v>
      </c>
      <c r="J72" s="46">
        <v>0</v>
      </c>
      <c r="K72" s="47">
        <f t="shared" ref="K72:K89" si="10">E72*J72</f>
        <v>0</v>
      </c>
    </row>
    <row r="73" spans="1:11" s="1" customFormat="1" ht="9.6" x14ac:dyDescent="0.2">
      <c r="A73" s="36">
        <f t="shared" ref="A73:A89" si="11">A72+1</f>
        <v>50</v>
      </c>
      <c r="B73" s="38" t="s">
        <v>83</v>
      </c>
      <c r="C73" s="39" t="s">
        <v>84</v>
      </c>
      <c r="D73" s="40" t="s">
        <v>37</v>
      </c>
      <c r="E73" s="41">
        <v>8</v>
      </c>
      <c r="F73" s="43">
        <v>0</v>
      </c>
      <c r="G73" s="44">
        <f t="shared" si="8"/>
        <v>0</v>
      </c>
      <c r="H73" s="45">
        <v>0</v>
      </c>
      <c r="I73" s="44">
        <f t="shared" si="9"/>
        <v>0</v>
      </c>
      <c r="J73" s="46">
        <v>0</v>
      </c>
      <c r="K73" s="47">
        <f t="shared" si="10"/>
        <v>0</v>
      </c>
    </row>
    <row r="74" spans="1:11" s="1" customFormat="1" ht="9.6" x14ac:dyDescent="0.2">
      <c r="A74" s="36">
        <f t="shared" si="11"/>
        <v>51</v>
      </c>
      <c r="B74" s="38" t="s">
        <v>31</v>
      </c>
      <c r="C74" s="39" t="s">
        <v>295</v>
      </c>
      <c r="D74" s="40" t="s">
        <v>37</v>
      </c>
      <c r="E74" s="41">
        <v>8</v>
      </c>
      <c r="F74" s="43">
        <v>0</v>
      </c>
      <c r="G74" s="44">
        <f t="shared" si="8"/>
        <v>0</v>
      </c>
      <c r="H74" s="45">
        <v>0</v>
      </c>
      <c r="I74" s="44">
        <f t="shared" si="9"/>
        <v>0</v>
      </c>
      <c r="J74" s="46">
        <v>0</v>
      </c>
      <c r="K74" s="47">
        <f t="shared" si="10"/>
        <v>0</v>
      </c>
    </row>
    <row r="75" spans="1:11" s="1" customFormat="1" ht="9.6" x14ac:dyDescent="0.2">
      <c r="A75" s="36">
        <f t="shared" si="11"/>
        <v>52</v>
      </c>
      <c r="B75" s="38" t="s">
        <v>31</v>
      </c>
      <c r="C75" s="39" t="s">
        <v>104</v>
      </c>
      <c r="D75" s="40" t="s">
        <v>37</v>
      </c>
      <c r="E75" s="41">
        <v>8</v>
      </c>
      <c r="F75" s="43">
        <v>0</v>
      </c>
      <c r="G75" s="44">
        <f t="shared" si="8"/>
        <v>0</v>
      </c>
      <c r="H75" s="45">
        <v>0</v>
      </c>
      <c r="I75" s="44">
        <f t="shared" si="9"/>
        <v>0</v>
      </c>
      <c r="J75" s="46">
        <v>0</v>
      </c>
      <c r="K75" s="47">
        <f t="shared" si="10"/>
        <v>0</v>
      </c>
    </row>
    <row r="76" spans="1:11" s="1" customFormat="1" ht="9.6" x14ac:dyDescent="0.2">
      <c r="A76" s="36">
        <f t="shared" si="11"/>
        <v>53</v>
      </c>
      <c r="B76" s="38" t="s">
        <v>47</v>
      </c>
      <c r="C76" s="39" t="s">
        <v>48</v>
      </c>
      <c r="D76" s="40" t="s">
        <v>37</v>
      </c>
      <c r="E76" s="41">
        <v>8</v>
      </c>
      <c r="F76" s="43">
        <v>0</v>
      </c>
      <c r="G76" s="44">
        <f t="shared" si="8"/>
        <v>0</v>
      </c>
      <c r="H76" s="45">
        <v>0</v>
      </c>
      <c r="I76" s="44">
        <f t="shared" si="9"/>
        <v>0</v>
      </c>
      <c r="J76" s="46">
        <v>8.1000000000000004E-5</v>
      </c>
      <c r="K76" s="47">
        <f t="shared" si="10"/>
        <v>6.4800000000000003E-4</v>
      </c>
    </row>
    <row r="77" spans="1:11" s="1" customFormat="1" ht="9.6" x14ac:dyDescent="0.2">
      <c r="A77" s="36">
        <f t="shared" si="11"/>
        <v>54</v>
      </c>
      <c r="B77" s="38" t="s">
        <v>86</v>
      </c>
      <c r="C77" s="39" t="s">
        <v>321</v>
      </c>
      <c r="D77" s="40" t="s">
        <v>37</v>
      </c>
      <c r="E77" s="41">
        <v>8</v>
      </c>
      <c r="F77" s="43">
        <v>0</v>
      </c>
      <c r="G77" s="44">
        <f t="shared" si="8"/>
        <v>0</v>
      </c>
      <c r="H77" s="45">
        <v>0</v>
      </c>
      <c r="I77" s="44">
        <f t="shared" si="9"/>
        <v>0</v>
      </c>
      <c r="J77" s="46">
        <v>0</v>
      </c>
      <c r="K77" s="47">
        <f t="shared" si="10"/>
        <v>0</v>
      </c>
    </row>
    <row r="78" spans="1:11" s="1" customFormat="1" ht="9.6" x14ac:dyDescent="0.2">
      <c r="A78" s="36">
        <f t="shared" si="11"/>
        <v>55</v>
      </c>
      <c r="B78" s="38" t="s">
        <v>51</v>
      </c>
      <c r="C78" s="39" t="s">
        <v>88</v>
      </c>
      <c r="D78" s="40" t="s">
        <v>37</v>
      </c>
      <c r="E78" s="41">
        <v>8</v>
      </c>
      <c r="F78" s="43">
        <v>0</v>
      </c>
      <c r="G78" s="44">
        <f t="shared" si="8"/>
        <v>0</v>
      </c>
      <c r="H78" s="45">
        <v>0</v>
      </c>
      <c r="I78" s="44">
        <f t="shared" si="9"/>
        <v>0</v>
      </c>
      <c r="J78" s="46">
        <v>0</v>
      </c>
      <c r="K78" s="47">
        <f t="shared" si="10"/>
        <v>0</v>
      </c>
    </row>
    <row r="79" spans="1:11" s="1" customFormat="1" ht="9.6" x14ac:dyDescent="0.2">
      <c r="A79" s="36">
        <f t="shared" si="11"/>
        <v>56</v>
      </c>
      <c r="B79" s="38" t="s">
        <v>89</v>
      </c>
      <c r="C79" s="39" t="s">
        <v>90</v>
      </c>
      <c r="D79" s="40" t="s">
        <v>37</v>
      </c>
      <c r="E79" s="41">
        <v>8</v>
      </c>
      <c r="F79" s="43">
        <v>0</v>
      </c>
      <c r="G79" s="44">
        <f t="shared" si="8"/>
        <v>0</v>
      </c>
      <c r="H79" s="45">
        <v>0</v>
      </c>
      <c r="I79" s="44">
        <f t="shared" si="9"/>
        <v>0</v>
      </c>
      <c r="J79" s="46">
        <v>0</v>
      </c>
      <c r="K79" s="47">
        <f t="shared" si="10"/>
        <v>0</v>
      </c>
    </row>
    <row r="80" spans="1:11" s="1" customFormat="1" ht="9.6" x14ac:dyDescent="0.2">
      <c r="A80" s="36">
        <f t="shared" si="11"/>
        <v>57</v>
      </c>
      <c r="B80" s="38" t="s">
        <v>31</v>
      </c>
      <c r="C80" s="39" t="s">
        <v>91</v>
      </c>
      <c r="D80" s="40" t="s">
        <v>37</v>
      </c>
      <c r="E80" s="41">
        <v>8</v>
      </c>
      <c r="F80" s="43">
        <v>0</v>
      </c>
      <c r="G80" s="44">
        <f t="shared" si="8"/>
        <v>0</v>
      </c>
      <c r="H80" s="45">
        <v>0</v>
      </c>
      <c r="I80" s="44">
        <f t="shared" si="9"/>
        <v>0</v>
      </c>
      <c r="J80" s="46">
        <v>0</v>
      </c>
      <c r="K80" s="47">
        <f t="shared" si="10"/>
        <v>0</v>
      </c>
    </row>
    <row r="81" spans="1:11" s="1" customFormat="1" ht="9.6" x14ac:dyDescent="0.2">
      <c r="A81" s="36">
        <f t="shared" si="11"/>
        <v>58</v>
      </c>
      <c r="B81" s="38" t="s">
        <v>57</v>
      </c>
      <c r="C81" s="39" t="s">
        <v>294</v>
      </c>
      <c r="D81" s="40" t="s">
        <v>37</v>
      </c>
      <c r="E81" s="41">
        <v>8</v>
      </c>
      <c r="F81" s="43">
        <v>0</v>
      </c>
      <c r="G81" s="44">
        <f t="shared" si="8"/>
        <v>0</v>
      </c>
      <c r="H81" s="45">
        <v>0</v>
      </c>
      <c r="I81" s="44">
        <f t="shared" si="9"/>
        <v>0</v>
      </c>
      <c r="J81" s="46">
        <v>0</v>
      </c>
      <c r="K81" s="47">
        <f t="shared" si="10"/>
        <v>0</v>
      </c>
    </row>
    <row r="82" spans="1:11" s="1" customFormat="1" ht="9.6" x14ac:dyDescent="0.2">
      <c r="A82" s="36">
        <f t="shared" si="11"/>
        <v>59</v>
      </c>
      <c r="B82" s="38" t="s">
        <v>31</v>
      </c>
      <c r="C82" s="39" t="s">
        <v>92</v>
      </c>
      <c r="D82" s="40" t="s">
        <v>59</v>
      </c>
      <c r="E82" s="45">
        <v>2.4</v>
      </c>
      <c r="F82" s="43">
        <v>0</v>
      </c>
      <c r="G82" s="44">
        <f t="shared" si="8"/>
        <v>0</v>
      </c>
      <c r="H82" s="45">
        <v>0</v>
      </c>
      <c r="I82" s="44">
        <f t="shared" si="9"/>
        <v>0</v>
      </c>
      <c r="J82" s="46">
        <v>0</v>
      </c>
      <c r="K82" s="47">
        <f t="shared" si="10"/>
        <v>0</v>
      </c>
    </row>
    <row r="83" spans="1:11" s="1" customFormat="1" ht="9.6" x14ac:dyDescent="0.2">
      <c r="A83" s="36">
        <f t="shared" si="11"/>
        <v>60</v>
      </c>
      <c r="B83" s="38" t="s">
        <v>60</v>
      </c>
      <c r="C83" s="39" t="s">
        <v>105</v>
      </c>
      <c r="D83" s="40" t="s">
        <v>37</v>
      </c>
      <c r="E83" s="41">
        <v>8</v>
      </c>
      <c r="F83" s="43">
        <v>0</v>
      </c>
      <c r="G83" s="44">
        <f t="shared" si="8"/>
        <v>0</v>
      </c>
      <c r="H83" s="45">
        <v>0</v>
      </c>
      <c r="I83" s="44">
        <f t="shared" si="9"/>
        <v>0</v>
      </c>
      <c r="J83" s="46">
        <v>0</v>
      </c>
      <c r="K83" s="47">
        <f t="shared" si="10"/>
        <v>0</v>
      </c>
    </row>
    <row r="84" spans="1:11" s="1" customFormat="1" ht="9.6" x14ac:dyDescent="0.2">
      <c r="A84" s="36">
        <f t="shared" si="11"/>
        <v>61</v>
      </c>
      <c r="B84" s="38" t="s">
        <v>31</v>
      </c>
      <c r="C84" s="39" t="s">
        <v>106</v>
      </c>
      <c r="D84" s="40" t="s">
        <v>59</v>
      </c>
      <c r="E84" s="41">
        <v>8</v>
      </c>
      <c r="F84" s="43">
        <v>0</v>
      </c>
      <c r="G84" s="44">
        <f t="shared" si="8"/>
        <v>0</v>
      </c>
      <c r="H84" s="45">
        <v>0</v>
      </c>
      <c r="I84" s="44">
        <f t="shared" si="9"/>
        <v>0</v>
      </c>
      <c r="J84" s="46">
        <v>0</v>
      </c>
      <c r="K84" s="47">
        <f t="shared" si="10"/>
        <v>0</v>
      </c>
    </row>
    <row r="85" spans="1:11" s="1" customFormat="1" ht="9.6" x14ac:dyDescent="0.2">
      <c r="A85" s="36">
        <f t="shared" si="11"/>
        <v>62</v>
      </c>
      <c r="B85" s="38" t="s">
        <v>63</v>
      </c>
      <c r="C85" s="39" t="s">
        <v>95</v>
      </c>
      <c r="D85" s="40" t="s">
        <v>65</v>
      </c>
      <c r="E85" s="41">
        <v>8</v>
      </c>
      <c r="F85" s="43">
        <v>0</v>
      </c>
      <c r="G85" s="44">
        <f t="shared" si="8"/>
        <v>0</v>
      </c>
      <c r="H85" s="45">
        <v>0</v>
      </c>
      <c r="I85" s="44">
        <f t="shared" si="9"/>
        <v>0</v>
      </c>
      <c r="J85" s="46">
        <v>0</v>
      </c>
      <c r="K85" s="47">
        <f t="shared" si="10"/>
        <v>0</v>
      </c>
    </row>
    <row r="86" spans="1:11" s="1" customFormat="1" ht="9.6" x14ac:dyDescent="0.2">
      <c r="A86" s="36">
        <f t="shared" si="11"/>
        <v>63</v>
      </c>
      <c r="B86" s="38" t="s">
        <v>66</v>
      </c>
      <c r="C86" s="39" t="s">
        <v>67</v>
      </c>
      <c r="D86" s="40" t="s">
        <v>68</v>
      </c>
      <c r="E86" s="45">
        <v>0.8</v>
      </c>
      <c r="F86" s="43">
        <v>0</v>
      </c>
      <c r="G86" s="44">
        <f t="shared" si="8"/>
        <v>0</v>
      </c>
      <c r="H86" s="45">
        <v>0</v>
      </c>
      <c r="I86" s="44">
        <f t="shared" si="9"/>
        <v>0</v>
      </c>
      <c r="J86" s="46">
        <v>0.3</v>
      </c>
      <c r="K86" s="47">
        <f t="shared" si="10"/>
        <v>0.24</v>
      </c>
    </row>
    <row r="87" spans="1:11" s="1" customFormat="1" ht="9.6" x14ac:dyDescent="0.2">
      <c r="A87" s="36">
        <f t="shared" si="11"/>
        <v>64</v>
      </c>
      <c r="B87" s="38" t="s">
        <v>69</v>
      </c>
      <c r="C87" s="39" t="s">
        <v>70</v>
      </c>
      <c r="D87" s="40" t="s">
        <v>68</v>
      </c>
      <c r="E87" s="66">
        <v>0.24</v>
      </c>
      <c r="F87" s="43">
        <v>0</v>
      </c>
      <c r="G87" s="44">
        <f t="shared" si="8"/>
        <v>0</v>
      </c>
      <c r="H87" s="45">
        <v>0</v>
      </c>
      <c r="I87" s="44">
        <f t="shared" si="9"/>
        <v>0</v>
      </c>
      <c r="J87" s="46">
        <v>0</v>
      </c>
      <c r="K87" s="47">
        <f t="shared" si="10"/>
        <v>0</v>
      </c>
    </row>
    <row r="88" spans="1:11" s="1" customFormat="1" ht="9.6" x14ac:dyDescent="0.2">
      <c r="A88" s="36">
        <f t="shared" si="11"/>
        <v>65</v>
      </c>
      <c r="B88" s="38" t="s">
        <v>71</v>
      </c>
      <c r="C88" s="39" t="s">
        <v>72</v>
      </c>
      <c r="D88" s="40" t="s">
        <v>68</v>
      </c>
      <c r="E88" s="66">
        <v>0.24</v>
      </c>
      <c r="F88" s="43">
        <v>0</v>
      </c>
      <c r="G88" s="44">
        <f t="shared" si="8"/>
        <v>0</v>
      </c>
      <c r="H88" s="45">
        <v>0</v>
      </c>
      <c r="I88" s="44">
        <f t="shared" si="9"/>
        <v>0</v>
      </c>
      <c r="J88" s="46">
        <v>1</v>
      </c>
      <c r="K88" s="47">
        <f t="shared" si="10"/>
        <v>0.24</v>
      </c>
    </row>
    <row r="89" spans="1:11" s="1" customFormat="1" ht="9.6" x14ac:dyDescent="0.2">
      <c r="A89" s="36">
        <f t="shared" si="11"/>
        <v>66</v>
      </c>
      <c r="B89" s="38" t="s">
        <v>31</v>
      </c>
      <c r="C89" s="39" t="s">
        <v>73</v>
      </c>
      <c r="D89" s="40" t="s">
        <v>37</v>
      </c>
      <c r="E89" s="41">
        <v>8</v>
      </c>
      <c r="F89" s="43">
        <v>0</v>
      </c>
      <c r="G89" s="44">
        <f t="shared" si="8"/>
        <v>0</v>
      </c>
      <c r="H89" s="45">
        <v>0</v>
      </c>
      <c r="I89" s="44">
        <f t="shared" si="9"/>
        <v>0</v>
      </c>
      <c r="J89" s="46">
        <v>0</v>
      </c>
      <c r="K89" s="47">
        <f t="shared" si="10"/>
        <v>0</v>
      </c>
    </row>
    <row r="90" spans="1:11" s="1" customFormat="1" ht="9.6" x14ac:dyDescent="0.2">
      <c r="A90" s="35"/>
      <c r="B90" s="38"/>
      <c r="C90" s="39"/>
      <c r="D90" s="40"/>
      <c r="E90" s="37"/>
      <c r="F90" s="35"/>
      <c r="G90" s="42"/>
      <c r="H90" s="37"/>
      <c r="I90" s="42"/>
      <c r="J90" s="37"/>
      <c r="K90" s="65"/>
    </row>
    <row r="91" spans="1:11" s="1" customFormat="1" ht="9.6" x14ac:dyDescent="0.2">
      <c r="A91" s="35"/>
      <c r="B91" s="38"/>
      <c r="C91" s="39" t="s">
        <v>74</v>
      </c>
      <c r="D91" s="40"/>
      <c r="E91" s="37"/>
      <c r="F91" s="35"/>
      <c r="G91" s="42"/>
      <c r="H91" s="37"/>
      <c r="I91" s="42"/>
      <c r="J91" s="37"/>
      <c r="K91" s="65"/>
    </row>
    <row r="92" spans="1:11" s="1" customFormat="1" ht="9.6" x14ac:dyDescent="0.2">
      <c r="A92" s="36">
        <f>A89+1</f>
        <v>67</v>
      </c>
      <c r="B92" s="38" t="s">
        <v>31</v>
      </c>
      <c r="C92" s="39" t="s">
        <v>325</v>
      </c>
      <c r="D92" s="40" t="s">
        <v>37</v>
      </c>
      <c r="E92" s="41">
        <v>8</v>
      </c>
      <c r="F92" s="43">
        <v>0</v>
      </c>
      <c r="G92" s="44">
        <f>E92*F92</f>
        <v>0</v>
      </c>
      <c r="H92" s="45">
        <v>0</v>
      </c>
      <c r="I92" s="44">
        <f>E92*H92</f>
        <v>0</v>
      </c>
      <c r="J92" s="46">
        <v>3.0000000000000001E-3</v>
      </c>
      <c r="K92" s="47">
        <f>E92*J92</f>
        <v>2.4E-2</v>
      </c>
    </row>
    <row r="93" spans="1:11" s="1" customFormat="1" ht="12" customHeight="1" x14ac:dyDescent="0.2">
      <c r="A93" s="35"/>
      <c r="B93" s="38"/>
      <c r="C93" s="39" t="s">
        <v>108</v>
      </c>
      <c r="D93" s="40"/>
      <c r="E93" s="37"/>
      <c r="F93" s="35"/>
      <c r="G93" s="42"/>
      <c r="H93" s="37"/>
      <c r="I93" s="42"/>
      <c r="J93" s="37"/>
      <c r="K93" s="65"/>
    </row>
    <row r="94" spans="1:11" s="1" customFormat="1" ht="9.6" x14ac:dyDescent="0.2">
      <c r="A94" s="35"/>
      <c r="B94" s="38"/>
      <c r="C94" s="39"/>
      <c r="D94" s="40"/>
      <c r="E94" s="37"/>
      <c r="F94" s="35"/>
      <c r="G94" s="42"/>
      <c r="H94" s="37"/>
      <c r="I94" s="42"/>
      <c r="J94" s="37"/>
      <c r="K94" s="65"/>
    </row>
    <row r="95" spans="1:11" s="1" customFormat="1" ht="9.6" x14ac:dyDescent="0.2">
      <c r="A95" s="36">
        <f>A92+1</f>
        <v>68</v>
      </c>
      <c r="B95" s="38" t="s">
        <v>78</v>
      </c>
      <c r="C95" s="39" t="s">
        <v>79</v>
      </c>
      <c r="D95" s="40" t="s">
        <v>80</v>
      </c>
      <c r="E95" s="45">
        <v>0.5</v>
      </c>
      <c r="F95" s="43">
        <v>0</v>
      </c>
      <c r="G95" s="44">
        <f>E95*F95</f>
        <v>0</v>
      </c>
      <c r="H95" s="45">
        <v>0</v>
      </c>
      <c r="I95" s="44">
        <f>E95*H95</f>
        <v>0</v>
      </c>
      <c r="J95" s="46">
        <v>0</v>
      </c>
      <c r="K95" s="47">
        <f>E95*J95</f>
        <v>0</v>
      </c>
    </row>
    <row r="96" spans="1:11" s="17" customFormat="1" ht="10.199999999999999" x14ac:dyDescent="0.2">
      <c r="A96" s="56"/>
      <c r="B96" s="57">
        <v>5</v>
      </c>
      <c r="C96" s="58" t="s">
        <v>103</v>
      </c>
      <c r="D96" s="59"/>
      <c r="E96" s="59"/>
      <c r="F96" s="60"/>
      <c r="G96" s="61">
        <f>SUM(G72:G95)</f>
        <v>0</v>
      </c>
      <c r="H96" s="62"/>
      <c r="I96" s="63">
        <f>SUM(I72:I95)</f>
        <v>0</v>
      </c>
      <c r="J96" s="62"/>
      <c r="K96" s="64">
        <f>SUM(K72:K95)</f>
        <v>0.50464799999999999</v>
      </c>
    </row>
    <row r="97" spans="1:11" s="17" customFormat="1" ht="10.199999999999999" x14ac:dyDescent="0.2">
      <c r="A97" s="28"/>
      <c r="B97" s="29" t="s">
        <v>113</v>
      </c>
      <c r="C97" s="30" t="s">
        <v>114</v>
      </c>
      <c r="D97" s="27"/>
      <c r="E97" s="27"/>
      <c r="F97" s="31"/>
      <c r="G97" s="32"/>
      <c r="H97" s="33"/>
      <c r="I97" s="26"/>
      <c r="J97" s="33"/>
      <c r="K97" s="34"/>
    </row>
    <row r="98" spans="1:11" s="1" customFormat="1" ht="9.6" x14ac:dyDescent="0.2">
      <c r="A98" s="36">
        <f>A95+1</f>
        <v>69</v>
      </c>
      <c r="B98" s="38" t="s">
        <v>31</v>
      </c>
      <c r="C98" s="39" t="s">
        <v>43</v>
      </c>
      <c r="D98" s="40" t="s">
        <v>37</v>
      </c>
      <c r="E98" s="41">
        <v>225</v>
      </c>
      <c r="F98" s="43">
        <v>0</v>
      </c>
      <c r="G98" s="44">
        <f t="shared" ref="G98:G105" si="12">E98*F98</f>
        <v>0</v>
      </c>
      <c r="H98" s="45">
        <v>0</v>
      </c>
      <c r="I98" s="44">
        <f t="shared" ref="I98:I105" si="13">E98*H98</f>
        <v>0</v>
      </c>
      <c r="J98" s="46">
        <v>0</v>
      </c>
      <c r="K98" s="47">
        <f t="shared" ref="K98:K105" si="14">E98*J98</f>
        <v>0</v>
      </c>
    </row>
    <row r="99" spans="1:11" s="1" customFormat="1" ht="9.6" x14ac:dyDescent="0.2">
      <c r="A99" s="36">
        <f t="shared" ref="A99:A105" si="15">A98+1</f>
        <v>70</v>
      </c>
      <c r="B99" s="38" t="s">
        <v>115</v>
      </c>
      <c r="C99" s="39" t="s">
        <v>116</v>
      </c>
      <c r="D99" s="40" t="s">
        <v>37</v>
      </c>
      <c r="E99" s="41">
        <v>225</v>
      </c>
      <c r="F99" s="43">
        <v>0</v>
      </c>
      <c r="G99" s="44">
        <f t="shared" si="12"/>
        <v>0</v>
      </c>
      <c r="H99" s="45">
        <v>0</v>
      </c>
      <c r="I99" s="44">
        <f t="shared" si="13"/>
        <v>0</v>
      </c>
      <c r="J99" s="46">
        <v>0</v>
      </c>
      <c r="K99" s="47">
        <f t="shared" si="14"/>
        <v>0</v>
      </c>
    </row>
    <row r="100" spans="1:11" s="1" customFormat="1" ht="9.6" x14ac:dyDescent="0.2">
      <c r="A100" s="36">
        <f t="shared" si="15"/>
        <v>71</v>
      </c>
      <c r="B100" s="38" t="s">
        <v>31</v>
      </c>
      <c r="C100" s="39" t="s">
        <v>308</v>
      </c>
      <c r="D100" s="40" t="s">
        <v>37</v>
      </c>
      <c r="E100" s="41">
        <v>225</v>
      </c>
      <c r="F100" s="43">
        <v>0</v>
      </c>
      <c r="G100" s="44">
        <f t="shared" si="12"/>
        <v>0</v>
      </c>
      <c r="H100" s="45">
        <v>0</v>
      </c>
      <c r="I100" s="44">
        <f t="shared" si="13"/>
        <v>0</v>
      </c>
      <c r="J100" s="46">
        <v>0</v>
      </c>
      <c r="K100" s="47">
        <f t="shared" si="14"/>
        <v>0</v>
      </c>
    </row>
    <row r="101" spans="1:11" s="1" customFormat="1" ht="9.6" x14ac:dyDescent="0.2">
      <c r="A101" s="36">
        <f t="shared" si="15"/>
        <v>72</v>
      </c>
      <c r="B101" s="38" t="s">
        <v>31</v>
      </c>
      <c r="C101" s="39" t="s">
        <v>117</v>
      </c>
      <c r="D101" s="40" t="s">
        <v>37</v>
      </c>
      <c r="E101" s="41">
        <v>225</v>
      </c>
      <c r="F101" s="43">
        <v>0</v>
      </c>
      <c r="G101" s="44">
        <f t="shared" si="12"/>
        <v>0</v>
      </c>
      <c r="H101" s="45">
        <v>0</v>
      </c>
      <c r="I101" s="44">
        <f t="shared" si="13"/>
        <v>0</v>
      </c>
      <c r="J101" s="46">
        <v>0</v>
      </c>
      <c r="K101" s="47">
        <f t="shared" si="14"/>
        <v>0</v>
      </c>
    </row>
    <row r="102" spans="1:11" s="1" customFormat="1" ht="9.6" x14ac:dyDescent="0.2">
      <c r="A102" s="36">
        <f t="shared" si="15"/>
        <v>73</v>
      </c>
      <c r="B102" s="38" t="s">
        <v>118</v>
      </c>
      <c r="C102" s="39" t="s">
        <v>322</v>
      </c>
      <c r="D102" s="40" t="s">
        <v>37</v>
      </c>
      <c r="E102" s="41">
        <v>225</v>
      </c>
      <c r="F102" s="43">
        <v>0</v>
      </c>
      <c r="G102" s="44">
        <f t="shared" si="12"/>
        <v>0</v>
      </c>
      <c r="H102" s="45">
        <v>0</v>
      </c>
      <c r="I102" s="44">
        <f t="shared" si="13"/>
        <v>0</v>
      </c>
      <c r="J102" s="46">
        <v>0</v>
      </c>
      <c r="K102" s="47">
        <f t="shared" si="14"/>
        <v>0</v>
      </c>
    </row>
    <row r="103" spans="1:11" s="1" customFormat="1" ht="9.6" x14ac:dyDescent="0.2">
      <c r="A103" s="36">
        <f t="shared" si="15"/>
        <v>74</v>
      </c>
      <c r="B103" s="38" t="s">
        <v>69</v>
      </c>
      <c r="C103" s="39" t="s">
        <v>70</v>
      </c>
      <c r="D103" s="40" t="s">
        <v>68</v>
      </c>
      <c r="E103" s="66">
        <v>2.25</v>
      </c>
      <c r="F103" s="43">
        <v>0</v>
      </c>
      <c r="G103" s="44">
        <f t="shared" si="12"/>
        <v>0</v>
      </c>
      <c r="H103" s="45">
        <v>0</v>
      </c>
      <c r="I103" s="44">
        <f t="shared" si="13"/>
        <v>0</v>
      </c>
      <c r="J103" s="46">
        <v>0</v>
      </c>
      <c r="K103" s="47">
        <f t="shared" si="14"/>
        <v>0</v>
      </c>
    </row>
    <row r="104" spans="1:11" s="1" customFormat="1" ht="9.6" x14ac:dyDescent="0.2">
      <c r="A104" s="36">
        <f t="shared" si="15"/>
        <v>75</v>
      </c>
      <c r="B104" s="38" t="s">
        <v>71</v>
      </c>
      <c r="C104" s="39" t="s">
        <v>72</v>
      </c>
      <c r="D104" s="40" t="s">
        <v>68</v>
      </c>
      <c r="E104" s="66">
        <v>2.25</v>
      </c>
      <c r="F104" s="43">
        <v>0</v>
      </c>
      <c r="G104" s="44">
        <f t="shared" si="12"/>
        <v>0</v>
      </c>
      <c r="H104" s="45">
        <v>0</v>
      </c>
      <c r="I104" s="44">
        <f t="shared" si="13"/>
        <v>0</v>
      </c>
      <c r="J104" s="46">
        <v>0</v>
      </c>
      <c r="K104" s="47">
        <f t="shared" si="14"/>
        <v>0</v>
      </c>
    </row>
    <row r="105" spans="1:11" s="1" customFormat="1" ht="9.6" x14ac:dyDescent="0.2">
      <c r="A105" s="36">
        <f t="shared" si="15"/>
        <v>76</v>
      </c>
      <c r="B105" s="38" t="s">
        <v>31</v>
      </c>
      <c r="C105" s="39" t="s">
        <v>73</v>
      </c>
      <c r="D105" s="40" t="s">
        <v>37</v>
      </c>
      <c r="E105" s="41">
        <v>225</v>
      </c>
      <c r="F105" s="43">
        <v>0</v>
      </c>
      <c r="G105" s="44">
        <f t="shared" si="12"/>
        <v>0</v>
      </c>
      <c r="H105" s="45">
        <v>0</v>
      </c>
      <c r="I105" s="44">
        <f t="shared" si="13"/>
        <v>0</v>
      </c>
      <c r="J105" s="46">
        <v>0</v>
      </c>
      <c r="K105" s="47">
        <f t="shared" si="14"/>
        <v>0</v>
      </c>
    </row>
    <row r="106" spans="1:11" s="1" customFormat="1" ht="9.6" x14ac:dyDescent="0.2">
      <c r="A106" s="35"/>
      <c r="B106" s="38"/>
      <c r="C106" s="39"/>
      <c r="D106" s="40"/>
      <c r="E106" s="37"/>
      <c r="F106" s="35"/>
      <c r="G106" s="42"/>
      <c r="H106" s="37"/>
      <c r="I106" s="42"/>
      <c r="J106" s="37"/>
      <c r="K106" s="65"/>
    </row>
    <row r="107" spans="1:11" s="1" customFormat="1" ht="9.6" x14ac:dyDescent="0.2">
      <c r="A107" s="35"/>
      <c r="B107" s="38"/>
      <c r="C107" s="39" t="s">
        <v>239</v>
      </c>
      <c r="D107" s="40"/>
      <c r="E107" s="37"/>
      <c r="F107" s="35"/>
      <c r="G107" s="42"/>
      <c r="H107" s="37"/>
      <c r="I107" s="42"/>
      <c r="J107" s="37"/>
      <c r="K107" s="65"/>
    </row>
    <row r="108" spans="1:11" s="1" customFormat="1" ht="9.6" x14ac:dyDescent="0.2">
      <c r="A108" s="36">
        <f>A105+1</f>
        <v>77</v>
      </c>
      <c r="B108" s="38" t="s">
        <v>63</v>
      </c>
      <c r="C108" s="39" t="s">
        <v>121</v>
      </c>
      <c r="D108" s="40" t="s">
        <v>65</v>
      </c>
      <c r="E108" s="41">
        <v>135</v>
      </c>
      <c r="F108" s="43">
        <v>0</v>
      </c>
      <c r="G108" s="44">
        <f>E108*F108</f>
        <v>0</v>
      </c>
      <c r="H108" s="45">
        <v>0</v>
      </c>
      <c r="I108" s="44">
        <f>E108*H108</f>
        <v>0</v>
      </c>
      <c r="J108" s="46">
        <v>0</v>
      </c>
      <c r="K108" s="47">
        <f>E108*J108</f>
        <v>0</v>
      </c>
    </row>
    <row r="109" spans="1:11" s="1" customFormat="1" ht="9.6" x14ac:dyDescent="0.2">
      <c r="A109" s="36">
        <f>A108+1</f>
        <v>78</v>
      </c>
      <c r="B109" s="38" t="s">
        <v>31</v>
      </c>
      <c r="C109" s="39" t="s">
        <v>122</v>
      </c>
      <c r="D109" s="40" t="s">
        <v>68</v>
      </c>
      <c r="E109" s="45">
        <v>13.5</v>
      </c>
      <c r="F109" s="43">
        <v>0</v>
      </c>
      <c r="G109" s="44">
        <f>E109*F109</f>
        <v>0</v>
      </c>
      <c r="H109" s="45">
        <v>0</v>
      </c>
      <c r="I109" s="44">
        <f>E109*H109</f>
        <v>0</v>
      </c>
      <c r="J109" s="46">
        <v>0.3</v>
      </c>
      <c r="K109" s="47">
        <f>E109*J109</f>
        <v>4.05</v>
      </c>
    </row>
    <row r="110" spans="1:11" s="1" customFormat="1" ht="9.6" x14ac:dyDescent="0.2">
      <c r="A110" s="35"/>
      <c r="B110" s="38"/>
      <c r="C110" s="39"/>
      <c r="D110" s="40"/>
      <c r="E110" s="37"/>
      <c r="F110" s="35"/>
      <c r="G110" s="42"/>
      <c r="H110" s="37"/>
      <c r="I110" s="42"/>
      <c r="J110" s="37"/>
      <c r="K110" s="65"/>
    </row>
    <row r="111" spans="1:11" s="1" customFormat="1" ht="9.6" x14ac:dyDescent="0.2">
      <c r="A111" s="35"/>
      <c r="B111" s="38"/>
      <c r="C111" s="39" t="s">
        <v>74</v>
      </c>
      <c r="D111" s="40"/>
      <c r="E111" s="37"/>
      <c r="F111" s="35"/>
      <c r="G111" s="42"/>
      <c r="H111" s="37"/>
      <c r="I111" s="42"/>
      <c r="J111" s="37"/>
      <c r="K111" s="65"/>
    </row>
    <row r="112" spans="1:11" s="1" customFormat="1" ht="9.6" x14ac:dyDescent="0.2">
      <c r="A112" s="36">
        <f>A109+1</f>
        <v>79</v>
      </c>
      <c r="B112" s="38" t="s">
        <v>31</v>
      </c>
      <c r="C112" s="39" t="s">
        <v>123</v>
      </c>
      <c r="D112" s="40" t="s">
        <v>37</v>
      </c>
      <c r="E112" s="41">
        <v>50</v>
      </c>
      <c r="F112" s="43">
        <v>0</v>
      </c>
      <c r="G112" s="44">
        <f t="shared" ref="G112:G117" si="16">E112*F112</f>
        <v>0</v>
      </c>
      <c r="H112" s="45">
        <v>0</v>
      </c>
      <c r="I112" s="44">
        <f t="shared" ref="I112:I117" si="17">E112*H112</f>
        <v>0</v>
      </c>
      <c r="J112" s="46">
        <v>3.0000000000000001E-3</v>
      </c>
      <c r="K112" s="47">
        <f t="shared" ref="K112:K117" si="18">E112*J112</f>
        <v>0.15</v>
      </c>
    </row>
    <row r="113" spans="1:11" s="1" customFormat="1" ht="9.6" x14ac:dyDescent="0.2">
      <c r="A113" s="36">
        <f>A112+1</f>
        <v>80</v>
      </c>
      <c r="B113" s="38" t="s">
        <v>31</v>
      </c>
      <c r="C113" s="39" t="s">
        <v>124</v>
      </c>
      <c r="D113" s="40" t="s">
        <v>37</v>
      </c>
      <c r="E113" s="41">
        <v>25</v>
      </c>
      <c r="F113" s="43">
        <v>0</v>
      </c>
      <c r="G113" s="44">
        <f t="shared" si="16"/>
        <v>0</v>
      </c>
      <c r="H113" s="45">
        <v>0</v>
      </c>
      <c r="I113" s="44">
        <f t="shared" si="17"/>
        <v>0</v>
      </c>
      <c r="J113" s="46">
        <v>3.0000000000000001E-3</v>
      </c>
      <c r="K113" s="47">
        <f t="shared" si="18"/>
        <v>7.4999999999999997E-2</v>
      </c>
    </row>
    <row r="114" spans="1:11" s="1" customFormat="1" ht="9.6" x14ac:dyDescent="0.2">
      <c r="A114" s="36">
        <f>A113+1</f>
        <v>81</v>
      </c>
      <c r="B114" s="38" t="s">
        <v>31</v>
      </c>
      <c r="C114" s="39" t="s">
        <v>125</v>
      </c>
      <c r="D114" s="40" t="s">
        <v>37</v>
      </c>
      <c r="E114" s="41">
        <v>50</v>
      </c>
      <c r="F114" s="43">
        <v>0</v>
      </c>
      <c r="G114" s="44">
        <f t="shared" si="16"/>
        <v>0</v>
      </c>
      <c r="H114" s="45">
        <v>0</v>
      </c>
      <c r="I114" s="44">
        <f t="shared" si="17"/>
        <v>0</v>
      </c>
      <c r="J114" s="46">
        <v>3.0000000000000001E-3</v>
      </c>
      <c r="K114" s="47">
        <f t="shared" si="18"/>
        <v>0.15</v>
      </c>
    </row>
    <row r="115" spans="1:11" s="1" customFormat="1" ht="9.6" x14ac:dyDescent="0.2">
      <c r="A115" s="36">
        <f>A114+1</f>
        <v>82</v>
      </c>
      <c r="B115" s="38" t="s">
        <v>31</v>
      </c>
      <c r="C115" s="39" t="s">
        <v>126</v>
      </c>
      <c r="D115" s="40" t="s">
        <v>37</v>
      </c>
      <c r="E115" s="41">
        <v>40</v>
      </c>
      <c r="F115" s="43">
        <v>0</v>
      </c>
      <c r="G115" s="44">
        <f t="shared" si="16"/>
        <v>0</v>
      </c>
      <c r="H115" s="45">
        <v>0</v>
      </c>
      <c r="I115" s="44">
        <f t="shared" si="17"/>
        <v>0</v>
      </c>
      <c r="J115" s="46">
        <v>3.0000000000000001E-3</v>
      </c>
      <c r="K115" s="47">
        <f t="shared" si="18"/>
        <v>0.12</v>
      </c>
    </row>
    <row r="116" spans="1:11" s="1" customFormat="1" ht="9.6" x14ac:dyDescent="0.2">
      <c r="A116" s="36">
        <f>A115+1</f>
        <v>83</v>
      </c>
      <c r="B116" s="38" t="s">
        <v>31</v>
      </c>
      <c r="C116" s="39" t="s">
        <v>127</v>
      </c>
      <c r="D116" s="40" t="s">
        <v>37</v>
      </c>
      <c r="E116" s="41">
        <v>20</v>
      </c>
      <c r="F116" s="43">
        <v>0</v>
      </c>
      <c r="G116" s="44">
        <f t="shared" si="16"/>
        <v>0</v>
      </c>
      <c r="H116" s="45">
        <v>0</v>
      </c>
      <c r="I116" s="44">
        <f t="shared" si="17"/>
        <v>0</v>
      </c>
      <c r="J116" s="46">
        <v>3.0000000000000001E-3</v>
      </c>
      <c r="K116" s="47">
        <f t="shared" si="18"/>
        <v>0.06</v>
      </c>
    </row>
    <row r="117" spans="1:11" s="1" customFormat="1" ht="9.6" x14ac:dyDescent="0.2">
      <c r="A117" s="36">
        <f>A116+1</f>
        <v>84</v>
      </c>
      <c r="B117" s="38" t="s">
        <v>31</v>
      </c>
      <c r="C117" s="39" t="s">
        <v>128</v>
      </c>
      <c r="D117" s="40" t="s">
        <v>37</v>
      </c>
      <c r="E117" s="41">
        <v>40</v>
      </c>
      <c r="F117" s="43">
        <v>0</v>
      </c>
      <c r="G117" s="44">
        <f t="shared" si="16"/>
        <v>0</v>
      </c>
      <c r="H117" s="45">
        <v>0</v>
      </c>
      <c r="I117" s="44">
        <f t="shared" si="17"/>
        <v>0</v>
      </c>
      <c r="J117" s="46">
        <v>3.0000000000000001E-3</v>
      </c>
      <c r="K117" s="47">
        <f t="shared" si="18"/>
        <v>0.12</v>
      </c>
    </row>
    <row r="118" spans="1:11" s="1" customFormat="1" ht="9.6" x14ac:dyDescent="0.2">
      <c r="A118" s="35"/>
      <c r="B118" s="38"/>
      <c r="C118" s="39"/>
      <c r="D118" s="40"/>
      <c r="E118" s="37"/>
      <c r="F118" s="35"/>
      <c r="G118" s="42"/>
      <c r="H118" s="37"/>
      <c r="I118" s="42"/>
      <c r="J118" s="37"/>
      <c r="K118" s="65"/>
    </row>
    <row r="119" spans="1:11" s="1" customFormat="1" ht="9.6" x14ac:dyDescent="0.2">
      <c r="A119" s="36">
        <f>A117+1</f>
        <v>85</v>
      </c>
      <c r="B119" s="38" t="s">
        <v>78</v>
      </c>
      <c r="C119" s="39" t="s">
        <v>79</v>
      </c>
      <c r="D119" s="40" t="s">
        <v>80</v>
      </c>
      <c r="E119" s="45">
        <v>4.7</v>
      </c>
      <c r="F119" s="43">
        <v>0</v>
      </c>
      <c r="G119" s="44">
        <f>E119*F119</f>
        <v>0</v>
      </c>
      <c r="H119" s="45">
        <v>0</v>
      </c>
      <c r="I119" s="44">
        <f>E119*H119</f>
        <v>0</v>
      </c>
      <c r="J119" s="46">
        <v>0</v>
      </c>
      <c r="K119" s="47">
        <f>E119*J119</f>
        <v>0</v>
      </c>
    </row>
    <row r="120" spans="1:11" s="17" customFormat="1" ht="10.199999999999999" x14ac:dyDescent="0.2">
      <c r="A120" s="56"/>
      <c r="B120" s="57">
        <v>61</v>
      </c>
      <c r="C120" s="58" t="s">
        <v>114</v>
      </c>
      <c r="D120" s="59"/>
      <c r="E120" s="59"/>
      <c r="F120" s="60"/>
      <c r="G120" s="61">
        <f>SUM(G98:G119)</f>
        <v>0</v>
      </c>
      <c r="H120" s="62"/>
      <c r="I120" s="63">
        <f>SUM(I98:I119)</f>
        <v>0</v>
      </c>
      <c r="J120" s="62"/>
      <c r="K120" s="64">
        <f>SUM(K98:K119)</f>
        <v>4.7250000000000005</v>
      </c>
    </row>
    <row r="121" spans="1:11" s="17" customFormat="1" ht="10.199999999999999" x14ac:dyDescent="0.2">
      <c r="A121" s="28"/>
      <c r="B121" s="29" t="s">
        <v>129</v>
      </c>
      <c r="C121" s="30" t="s">
        <v>130</v>
      </c>
      <c r="D121" s="27"/>
      <c r="E121" s="27"/>
      <c r="F121" s="31"/>
      <c r="G121" s="32"/>
      <c r="H121" s="33"/>
      <c r="I121" s="26"/>
      <c r="J121" s="33"/>
      <c r="K121" s="34"/>
    </row>
    <row r="122" spans="1:11" s="1" customFormat="1" ht="9.6" x14ac:dyDescent="0.2">
      <c r="A122" s="35"/>
      <c r="B122" s="38"/>
      <c r="C122" s="39" t="s">
        <v>131</v>
      </c>
      <c r="D122" s="40"/>
      <c r="E122" s="37"/>
      <c r="F122" s="35"/>
      <c r="G122" s="42"/>
      <c r="H122" s="37"/>
      <c r="I122" s="42"/>
      <c r="J122" s="37"/>
      <c r="K122" s="65"/>
    </row>
    <row r="123" spans="1:11" s="1" customFormat="1" ht="9.6" x14ac:dyDescent="0.2">
      <c r="A123" s="36">
        <f>A119+1</f>
        <v>86</v>
      </c>
      <c r="B123" s="38" t="s">
        <v>31</v>
      </c>
      <c r="C123" s="39" t="s">
        <v>132</v>
      </c>
      <c r="D123" s="40" t="s">
        <v>59</v>
      </c>
      <c r="E123" s="41">
        <v>252</v>
      </c>
      <c r="F123" s="43">
        <v>0</v>
      </c>
      <c r="G123" s="44">
        <f>E123*F123</f>
        <v>0</v>
      </c>
      <c r="H123" s="45">
        <v>0</v>
      </c>
      <c r="I123" s="44">
        <f>E123*H123</f>
        <v>0</v>
      </c>
      <c r="J123" s="46">
        <v>1E-3</v>
      </c>
      <c r="K123" s="47">
        <f>E123*J123</f>
        <v>0.252</v>
      </c>
    </row>
    <row r="124" spans="1:11" s="1" customFormat="1" ht="9.6" x14ac:dyDescent="0.2">
      <c r="A124" s="36">
        <f>A123+1</f>
        <v>87</v>
      </c>
      <c r="B124" s="38" t="s">
        <v>31</v>
      </c>
      <c r="C124" s="39" t="s">
        <v>133</v>
      </c>
      <c r="D124" s="40" t="s">
        <v>37</v>
      </c>
      <c r="E124" s="41">
        <v>88</v>
      </c>
      <c r="F124" s="43">
        <v>0</v>
      </c>
      <c r="G124" s="44">
        <f>E124*F124</f>
        <v>0</v>
      </c>
      <c r="H124" s="45">
        <v>0</v>
      </c>
      <c r="I124" s="44">
        <f>E124*H124</f>
        <v>0</v>
      </c>
      <c r="J124" s="46">
        <v>0.01</v>
      </c>
      <c r="K124" s="47">
        <f>E124*J124</f>
        <v>0.88</v>
      </c>
    </row>
    <row r="125" spans="1:11" s="1" customFormat="1" ht="9.6" x14ac:dyDescent="0.2">
      <c r="A125" s="36">
        <f>A124+1</f>
        <v>88</v>
      </c>
      <c r="B125" s="38" t="s">
        <v>31</v>
      </c>
      <c r="C125" s="39" t="s">
        <v>134</v>
      </c>
      <c r="D125" s="40" t="s">
        <v>37</v>
      </c>
      <c r="E125" s="41">
        <v>36</v>
      </c>
      <c r="F125" s="43">
        <v>0</v>
      </c>
      <c r="G125" s="44">
        <f>E125*F125</f>
        <v>0</v>
      </c>
      <c r="H125" s="45">
        <v>0</v>
      </c>
      <c r="I125" s="44">
        <f>E125*H125</f>
        <v>0</v>
      </c>
      <c r="J125" s="46">
        <v>2E-3</v>
      </c>
      <c r="K125" s="47">
        <f>E125*J125</f>
        <v>7.2000000000000008E-2</v>
      </c>
    </row>
    <row r="126" spans="1:11" s="1" customFormat="1" ht="9.6" x14ac:dyDescent="0.2">
      <c r="A126" s="36">
        <f>A125+1</f>
        <v>89</v>
      </c>
      <c r="B126" s="38" t="s">
        <v>31</v>
      </c>
      <c r="C126" s="39" t="s">
        <v>135</v>
      </c>
      <c r="D126" s="40" t="s">
        <v>37</v>
      </c>
      <c r="E126" s="41">
        <v>4</v>
      </c>
      <c r="F126" s="43">
        <v>0</v>
      </c>
      <c r="G126" s="44">
        <f>E126*F126</f>
        <v>0</v>
      </c>
      <c r="H126" s="45">
        <v>0</v>
      </c>
      <c r="I126" s="44">
        <f>E126*H126</f>
        <v>0</v>
      </c>
      <c r="J126" s="46">
        <v>0.01</v>
      </c>
      <c r="K126" s="47">
        <f>E126*J126</f>
        <v>0.04</v>
      </c>
    </row>
    <row r="127" spans="1:11" s="1" customFormat="1" ht="9.6" x14ac:dyDescent="0.2">
      <c r="A127" s="35"/>
      <c r="B127" s="38"/>
      <c r="C127" s="39"/>
      <c r="D127" s="40"/>
      <c r="E127" s="37"/>
      <c r="F127" s="35"/>
      <c r="G127" s="42"/>
      <c r="H127" s="37"/>
      <c r="I127" s="42"/>
      <c r="J127" s="37"/>
      <c r="K127" s="65"/>
    </row>
    <row r="128" spans="1:11" s="1" customFormat="1" ht="9.6" x14ac:dyDescent="0.2">
      <c r="A128" s="35"/>
      <c r="B128" s="38"/>
      <c r="C128" s="39" t="s">
        <v>240</v>
      </c>
      <c r="D128" s="40"/>
      <c r="E128" s="37"/>
      <c r="F128" s="35"/>
      <c r="G128" s="42"/>
      <c r="H128" s="37"/>
      <c r="I128" s="42"/>
      <c r="J128" s="37"/>
      <c r="K128" s="65"/>
    </row>
    <row r="129" spans="1:11" s="1" customFormat="1" ht="12" customHeight="1" x14ac:dyDescent="0.2">
      <c r="A129" s="36">
        <f>A126+1</f>
        <v>90</v>
      </c>
      <c r="B129" s="38" t="s">
        <v>31</v>
      </c>
      <c r="C129" s="39" t="s">
        <v>137</v>
      </c>
      <c r="D129" s="40" t="s">
        <v>59</v>
      </c>
      <c r="E129" s="41">
        <v>180</v>
      </c>
      <c r="F129" s="43">
        <v>0</v>
      </c>
      <c r="G129" s="44">
        <f>E129*F129</f>
        <v>0</v>
      </c>
      <c r="H129" s="45">
        <v>0</v>
      </c>
      <c r="I129" s="44">
        <f>E129*H129</f>
        <v>0</v>
      </c>
      <c r="J129" s="46">
        <v>1E-3</v>
      </c>
      <c r="K129" s="47">
        <f>E129*J129</f>
        <v>0.18</v>
      </c>
    </row>
    <row r="130" spans="1:11" s="1" customFormat="1" ht="9.6" x14ac:dyDescent="0.2">
      <c r="A130" s="36">
        <f>A129+1</f>
        <v>91</v>
      </c>
      <c r="B130" s="38" t="s">
        <v>53</v>
      </c>
      <c r="C130" s="39" t="s">
        <v>138</v>
      </c>
      <c r="D130" s="40" t="s">
        <v>37</v>
      </c>
      <c r="E130" s="41">
        <v>72</v>
      </c>
      <c r="F130" s="43">
        <v>0</v>
      </c>
      <c r="G130" s="44">
        <f>E130*F130</f>
        <v>0</v>
      </c>
      <c r="H130" s="45">
        <v>0</v>
      </c>
      <c r="I130" s="44">
        <f>E130*H130</f>
        <v>0</v>
      </c>
      <c r="J130" s="46">
        <v>3.0000000000000001E-3</v>
      </c>
      <c r="K130" s="47">
        <f>E130*J130</f>
        <v>0.216</v>
      </c>
    </row>
    <row r="131" spans="1:11" s="1" customFormat="1" ht="9.6" x14ac:dyDescent="0.2">
      <c r="A131" s="36">
        <f>A130+1</f>
        <v>92</v>
      </c>
      <c r="B131" s="38" t="s">
        <v>31</v>
      </c>
      <c r="C131" s="39" t="s">
        <v>139</v>
      </c>
      <c r="D131" s="40" t="s">
        <v>37</v>
      </c>
      <c r="E131" s="41">
        <v>36</v>
      </c>
      <c r="F131" s="43">
        <v>0</v>
      </c>
      <c r="G131" s="44">
        <f>E131*F131</f>
        <v>0</v>
      </c>
      <c r="H131" s="45">
        <v>0</v>
      </c>
      <c r="I131" s="44">
        <f>E131*H131</f>
        <v>0</v>
      </c>
      <c r="J131" s="46">
        <v>1.5E-3</v>
      </c>
      <c r="K131" s="47">
        <f>E131*J131</f>
        <v>5.3999999999999999E-2</v>
      </c>
    </row>
    <row r="132" spans="1:11" s="1" customFormat="1" ht="9.6" x14ac:dyDescent="0.2">
      <c r="A132" s="35"/>
      <c r="B132" s="38"/>
      <c r="C132" s="39"/>
      <c r="D132" s="40"/>
      <c r="E132" s="37"/>
      <c r="F132" s="35"/>
      <c r="G132" s="42"/>
      <c r="H132" s="37"/>
      <c r="I132" s="42"/>
      <c r="J132" s="37"/>
      <c r="K132" s="65"/>
    </row>
    <row r="133" spans="1:11" s="1" customFormat="1" ht="9.6" x14ac:dyDescent="0.2">
      <c r="A133" s="36">
        <f>A131+1</f>
        <v>93</v>
      </c>
      <c r="B133" s="38" t="s">
        <v>31</v>
      </c>
      <c r="C133" s="39" t="s">
        <v>79</v>
      </c>
      <c r="D133" s="40" t="s">
        <v>80</v>
      </c>
      <c r="E133" s="45">
        <v>1.7</v>
      </c>
      <c r="F133" s="43">
        <v>0</v>
      </c>
      <c r="G133" s="44">
        <f>E133*F133</f>
        <v>0</v>
      </c>
      <c r="H133" s="45">
        <v>0</v>
      </c>
      <c r="I133" s="44">
        <f>E133*H133</f>
        <v>0</v>
      </c>
      <c r="J133" s="46">
        <v>0</v>
      </c>
      <c r="K133" s="47">
        <f>E133*J133</f>
        <v>0</v>
      </c>
    </row>
    <row r="134" spans="1:11" s="17" customFormat="1" ht="10.199999999999999" x14ac:dyDescent="0.2">
      <c r="A134" s="56"/>
      <c r="B134" s="57">
        <v>62</v>
      </c>
      <c r="C134" s="58" t="s">
        <v>130</v>
      </c>
      <c r="D134" s="59"/>
      <c r="E134" s="59"/>
      <c r="F134" s="60"/>
      <c r="G134" s="61">
        <f>SUM(G122:G133)</f>
        <v>0</v>
      </c>
      <c r="H134" s="62"/>
      <c r="I134" s="63">
        <f>SUM(I122:I133)</f>
        <v>0</v>
      </c>
      <c r="J134" s="62"/>
      <c r="K134" s="64">
        <f>SUM(K122:K133)</f>
        <v>1.6940000000000002</v>
      </c>
    </row>
    <row r="135" spans="1:11" s="17" customFormat="1" ht="10.199999999999999" x14ac:dyDescent="0.2">
      <c r="A135" s="28"/>
      <c r="B135" s="29" t="s">
        <v>140</v>
      </c>
      <c r="C135" s="30" t="s">
        <v>141</v>
      </c>
      <c r="D135" s="27"/>
      <c r="E135" s="27"/>
      <c r="F135" s="31"/>
      <c r="G135" s="32"/>
      <c r="H135" s="33"/>
      <c r="I135" s="26"/>
      <c r="J135" s="33"/>
      <c r="K135" s="34"/>
    </row>
    <row r="136" spans="1:11" s="1" customFormat="1" ht="28.8" x14ac:dyDescent="0.2">
      <c r="A136" s="35"/>
      <c r="B136" s="38"/>
      <c r="C136" s="39" t="s">
        <v>142</v>
      </c>
      <c r="D136" s="40"/>
      <c r="E136" s="37"/>
      <c r="F136" s="35"/>
      <c r="G136" s="42"/>
      <c r="H136" s="37"/>
      <c r="I136" s="42"/>
      <c r="J136" s="37"/>
      <c r="K136" s="65"/>
    </row>
    <row r="137" spans="1:11" s="1" customFormat="1" ht="9.6" x14ac:dyDescent="0.2">
      <c r="A137" s="35"/>
      <c r="B137" s="38"/>
      <c r="C137" s="39"/>
      <c r="D137" s="40"/>
      <c r="E137" s="37"/>
      <c r="F137" s="35"/>
      <c r="G137" s="42"/>
      <c r="H137" s="37"/>
      <c r="I137" s="42"/>
      <c r="J137" s="37"/>
      <c r="K137" s="65"/>
    </row>
    <row r="138" spans="1:11" s="1" customFormat="1" ht="9.6" x14ac:dyDescent="0.2">
      <c r="A138" s="35"/>
      <c r="B138" s="38"/>
      <c r="C138" s="39" t="s">
        <v>143</v>
      </c>
      <c r="D138" s="40"/>
      <c r="E138" s="37"/>
      <c r="F138" s="35"/>
      <c r="G138" s="42"/>
      <c r="H138" s="37"/>
      <c r="I138" s="42"/>
      <c r="J138" s="37"/>
      <c r="K138" s="65"/>
    </row>
    <row r="139" spans="1:11" s="1" customFormat="1" ht="9.6" x14ac:dyDescent="0.2">
      <c r="A139" s="36">
        <f>A133+1</f>
        <v>94</v>
      </c>
      <c r="B139" s="38" t="s">
        <v>31</v>
      </c>
      <c r="C139" s="39" t="s">
        <v>144</v>
      </c>
      <c r="D139" s="40" t="s">
        <v>37</v>
      </c>
      <c r="E139" s="41">
        <v>15</v>
      </c>
      <c r="F139" s="43">
        <v>0</v>
      </c>
      <c r="G139" s="44">
        <f>E139*F139</f>
        <v>0</v>
      </c>
      <c r="H139" s="45">
        <v>0</v>
      </c>
      <c r="I139" s="44">
        <f>E139*H139</f>
        <v>0</v>
      </c>
      <c r="J139" s="46">
        <v>0</v>
      </c>
      <c r="K139" s="47">
        <f>E139*J139</f>
        <v>0</v>
      </c>
    </row>
    <row r="140" spans="1:11" s="1" customFormat="1" ht="9.6" x14ac:dyDescent="0.2">
      <c r="A140" s="36">
        <f>A139+1</f>
        <v>95</v>
      </c>
      <c r="B140" s="38" t="s">
        <v>31</v>
      </c>
      <c r="C140" s="39" t="s">
        <v>145</v>
      </c>
      <c r="D140" s="40" t="s">
        <v>37</v>
      </c>
      <c r="E140" s="41">
        <v>94</v>
      </c>
      <c r="F140" s="43">
        <v>0</v>
      </c>
      <c r="G140" s="44">
        <f>E140*F140</f>
        <v>0</v>
      </c>
      <c r="H140" s="45">
        <v>0</v>
      </c>
      <c r="I140" s="44">
        <f>E140*H140</f>
        <v>0</v>
      </c>
      <c r="J140" s="46">
        <v>0</v>
      </c>
      <c r="K140" s="47">
        <f>E140*J140</f>
        <v>0</v>
      </c>
    </row>
    <row r="141" spans="1:11" s="1" customFormat="1" ht="9.6" x14ac:dyDescent="0.2">
      <c r="A141" s="36">
        <f>A140+1</f>
        <v>96</v>
      </c>
      <c r="B141" s="38" t="s">
        <v>31</v>
      </c>
      <c r="C141" s="39" t="s">
        <v>146</v>
      </c>
      <c r="D141" s="40" t="s">
        <v>65</v>
      </c>
      <c r="E141" s="41">
        <v>225</v>
      </c>
      <c r="F141" s="43">
        <v>0</v>
      </c>
      <c r="G141" s="44">
        <f>E141*F141</f>
        <v>0</v>
      </c>
      <c r="H141" s="45">
        <v>0</v>
      </c>
      <c r="I141" s="44">
        <f>E141*H141</f>
        <v>0</v>
      </c>
      <c r="J141" s="46">
        <v>0</v>
      </c>
      <c r="K141" s="47">
        <f>E141*J141</f>
        <v>0</v>
      </c>
    </row>
    <row r="142" spans="1:11" s="1" customFormat="1" ht="9.6" x14ac:dyDescent="0.2">
      <c r="A142" s="35"/>
      <c r="B142" s="38"/>
      <c r="C142" s="39"/>
      <c r="D142" s="40"/>
      <c r="E142" s="37"/>
      <c r="F142" s="35"/>
      <c r="G142" s="42"/>
      <c r="H142" s="37"/>
      <c r="I142" s="42"/>
      <c r="J142" s="37"/>
      <c r="K142" s="65"/>
    </row>
    <row r="143" spans="1:11" s="1" customFormat="1" ht="9.6" x14ac:dyDescent="0.2">
      <c r="A143" s="35"/>
      <c r="B143" s="38"/>
      <c r="C143" s="39" t="s">
        <v>147</v>
      </c>
      <c r="D143" s="40"/>
      <c r="E143" s="37"/>
      <c r="F143" s="35"/>
      <c r="G143" s="42"/>
      <c r="H143" s="37"/>
      <c r="I143" s="42"/>
      <c r="J143" s="37"/>
      <c r="K143" s="65"/>
    </row>
    <row r="144" spans="1:11" s="1" customFormat="1" ht="9.6" x14ac:dyDescent="0.2">
      <c r="A144" s="36">
        <f>A141+1</f>
        <v>97</v>
      </c>
      <c r="B144" s="38" t="s">
        <v>31</v>
      </c>
      <c r="C144" s="39" t="s">
        <v>144</v>
      </c>
      <c r="D144" s="40" t="s">
        <v>37</v>
      </c>
      <c r="E144" s="41">
        <v>15</v>
      </c>
      <c r="F144" s="43">
        <v>0</v>
      </c>
      <c r="G144" s="44">
        <f>E144*F144</f>
        <v>0</v>
      </c>
      <c r="H144" s="45">
        <v>0</v>
      </c>
      <c r="I144" s="44">
        <f>E144*H144</f>
        <v>0</v>
      </c>
      <c r="J144" s="46">
        <v>0</v>
      </c>
      <c r="K144" s="47">
        <f>E144*J144</f>
        <v>0</v>
      </c>
    </row>
    <row r="145" spans="1:11" s="1" customFormat="1" ht="9.6" x14ac:dyDescent="0.2">
      <c r="A145" s="36">
        <f>A144+1</f>
        <v>98</v>
      </c>
      <c r="B145" s="38" t="s">
        <v>31</v>
      </c>
      <c r="C145" s="39" t="s">
        <v>145</v>
      </c>
      <c r="D145" s="40" t="s">
        <v>37</v>
      </c>
      <c r="E145" s="41">
        <v>94</v>
      </c>
      <c r="F145" s="43">
        <v>0</v>
      </c>
      <c r="G145" s="44">
        <f>E145*F145</f>
        <v>0</v>
      </c>
      <c r="H145" s="45">
        <v>0</v>
      </c>
      <c r="I145" s="44">
        <f>E145*H145</f>
        <v>0</v>
      </c>
      <c r="J145" s="46">
        <v>0</v>
      </c>
      <c r="K145" s="47">
        <f>E145*J145</f>
        <v>0</v>
      </c>
    </row>
    <row r="146" spans="1:11" s="1" customFormat="1" ht="9.6" x14ac:dyDescent="0.2">
      <c r="A146" s="36">
        <f>A145+1</f>
        <v>99</v>
      </c>
      <c r="B146" s="38" t="s">
        <v>31</v>
      </c>
      <c r="C146" s="39" t="s">
        <v>146</v>
      </c>
      <c r="D146" s="40" t="s">
        <v>65</v>
      </c>
      <c r="E146" s="41">
        <v>225</v>
      </c>
      <c r="F146" s="43">
        <v>0</v>
      </c>
      <c r="G146" s="44">
        <f>E146*F146</f>
        <v>0</v>
      </c>
      <c r="H146" s="45">
        <v>0</v>
      </c>
      <c r="I146" s="44">
        <f>E146*H146</f>
        <v>0</v>
      </c>
      <c r="J146" s="46">
        <v>0</v>
      </c>
      <c r="K146" s="47">
        <f>E146*J146</f>
        <v>0</v>
      </c>
    </row>
    <row r="147" spans="1:11" s="1" customFormat="1" ht="9.6" x14ac:dyDescent="0.2">
      <c r="A147" s="35"/>
      <c r="B147" s="38"/>
      <c r="C147" s="39"/>
      <c r="D147" s="40"/>
      <c r="E147" s="37"/>
      <c r="F147" s="35"/>
      <c r="G147" s="42"/>
      <c r="H147" s="37"/>
      <c r="I147" s="42"/>
      <c r="J147" s="37"/>
      <c r="K147" s="65"/>
    </row>
    <row r="148" spans="1:11" s="1" customFormat="1" ht="9.6" x14ac:dyDescent="0.2">
      <c r="A148" s="35"/>
      <c r="B148" s="38"/>
      <c r="C148" s="39" t="s">
        <v>148</v>
      </c>
      <c r="D148" s="40"/>
      <c r="E148" s="37"/>
      <c r="F148" s="35"/>
      <c r="G148" s="42"/>
      <c r="H148" s="37"/>
      <c r="I148" s="42"/>
      <c r="J148" s="37"/>
      <c r="K148" s="65"/>
    </row>
    <row r="149" spans="1:11" s="1" customFormat="1" ht="9.6" x14ac:dyDescent="0.2">
      <c r="A149" s="36">
        <f>A146+1</f>
        <v>100</v>
      </c>
      <c r="B149" s="38" t="s">
        <v>31</v>
      </c>
      <c r="C149" s="39" t="s">
        <v>144</v>
      </c>
      <c r="D149" s="40" t="s">
        <v>37</v>
      </c>
      <c r="E149" s="41">
        <v>15</v>
      </c>
      <c r="F149" s="43">
        <v>0</v>
      </c>
      <c r="G149" s="44">
        <f>E149*F149</f>
        <v>0</v>
      </c>
      <c r="H149" s="45">
        <v>0</v>
      </c>
      <c r="I149" s="44">
        <f>E149*H149</f>
        <v>0</v>
      </c>
      <c r="J149" s="46">
        <v>0</v>
      </c>
      <c r="K149" s="47">
        <f>E149*J149</f>
        <v>0</v>
      </c>
    </row>
    <row r="150" spans="1:11" s="1" customFormat="1" ht="9.6" x14ac:dyDescent="0.2">
      <c r="A150" s="36">
        <f>A149+1</f>
        <v>101</v>
      </c>
      <c r="B150" s="38" t="s">
        <v>31</v>
      </c>
      <c r="C150" s="39" t="s">
        <v>145</v>
      </c>
      <c r="D150" s="40" t="s">
        <v>37</v>
      </c>
      <c r="E150" s="41">
        <v>94</v>
      </c>
      <c r="F150" s="43">
        <v>0</v>
      </c>
      <c r="G150" s="44">
        <f>E150*F150</f>
        <v>0</v>
      </c>
      <c r="H150" s="45">
        <v>0</v>
      </c>
      <c r="I150" s="44">
        <f>E150*H150</f>
        <v>0</v>
      </c>
      <c r="J150" s="46">
        <v>0</v>
      </c>
      <c r="K150" s="47">
        <f>E150*J150</f>
        <v>0</v>
      </c>
    </row>
    <row r="151" spans="1:11" s="1" customFormat="1" ht="9.6" x14ac:dyDescent="0.2">
      <c r="A151" s="36">
        <f>A150+1</f>
        <v>102</v>
      </c>
      <c r="B151" s="38" t="s">
        <v>31</v>
      </c>
      <c r="C151" s="39" t="s">
        <v>146</v>
      </c>
      <c r="D151" s="40" t="s">
        <v>65</v>
      </c>
      <c r="E151" s="41">
        <v>225</v>
      </c>
      <c r="F151" s="43">
        <v>0</v>
      </c>
      <c r="G151" s="44">
        <f>E151*F151</f>
        <v>0</v>
      </c>
      <c r="H151" s="45">
        <v>0</v>
      </c>
      <c r="I151" s="44">
        <f>E151*H151</f>
        <v>0</v>
      </c>
      <c r="J151" s="46">
        <v>0</v>
      </c>
      <c r="K151" s="47">
        <f>E151*J151</f>
        <v>0</v>
      </c>
    </row>
    <row r="152" spans="1:11" s="17" customFormat="1" ht="10.8" thickBot="1" x14ac:dyDescent="0.25">
      <c r="A152" s="48"/>
      <c r="B152" s="50">
        <v>63</v>
      </c>
      <c r="C152" s="51" t="s">
        <v>141</v>
      </c>
      <c r="D152" s="49"/>
      <c r="E152" s="49"/>
      <c r="F152" s="52"/>
      <c r="G152" s="54">
        <f>SUM(G136:G151)</f>
        <v>0</v>
      </c>
      <c r="H152" s="53"/>
      <c r="I152" s="67">
        <f>SUM(I136:I151)</f>
        <v>0</v>
      </c>
      <c r="J152" s="53"/>
      <c r="K152" s="55">
        <f>SUM(K136:K151)</f>
        <v>0</v>
      </c>
    </row>
    <row r="153" spans="1:11" ht="13.8" thickBot="1" x14ac:dyDescent="0.3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1" s="17" customFormat="1" ht="13.8" thickBot="1" x14ac:dyDescent="0.3">
      <c r="A154" s="73"/>
      <c r="B154" s="74"/>
      <c r="C154" s="76" t="s">
        <v>149</v>
      </c>
      <c r="D154" s="75"/>
      <c r="E154" s="75"/>
      <c r="F154" s="75"/>
      <c r="G154" s="75"/>
      <c r="H154" s="75"/>
      <c r="I154" s="75"/>
      <c r="J154" s="267">
        <f>'KRYCÍ LIST #2'!E20</f>
        <v>0</v>
      </c>
      <c r="K154" s="184"/>
    </row>
  </sheetData>
  <mergeCells count="14">
    <mergeCell ref="F6:G6"/>
    <mergeCell ref="H6:I6"/>
    <mergeCell ref="J5:K6"/>
    <mergeCell ref="J154:K154"/>
    <mergeCell ref="A1:I1"/>
    <mergeCell ref="J1:K1"/>
    <mergeCell ref="A2:I2"/>
    <mergeCell ref="J2:K2"/>
    <mergeCell ref="A3:K3"/>
    <mergeCell ref="B5:B7"/>
    <mergeCell ref="C5:C7"/>
    <mergeCell ref="D5:D7"/>
    <mergeCell ref="E5:E7"/>
    <mergeCell ref="F5:I5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ÚVOD</vt:lpstr>
      <vt:lpstr>SOUHRNNÝ LIST STAVBY</vt:lpstr>
      <vt:lpstr>REKAPITULACE OBJEKTŮ STAVBY</vt:lpstr>
      <vt:lpstr>KRYCÍ LIST #1</vt:lpstr>
      <vt:lpstr>REKAPITULACE #1</vt:lpstr>
      <vt:lpstr>ROZPOČET #1</vt:lpstr>
      <vt:lpstr>KRYCÍ LIST #2</vt:lpstr>
      <vt:lpstr>REKAPITULACE #2</vt:lpstr>
      <vt:lpstr>ROZPOČET #2</vt:lpstr>
      <vt:lpstr>KRYCÍ LIST #3</vt:lpstr>
      <vt:lpstr>REKAPITULACE #3</vt:lpstr>
      <vt:lpstr>ROZPOČET #3</vt:lpstr>
      <vt:lpstr>KRYCÍ LIST #4</vt:lpstr>
      <vt:lpstr>REKAPITULACE #4</vt:lpstr>
      <vt:lpstr>ROZPOČET #4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Granis</dc:creator>
  <cp:lastModifiedBy>Ing. Jiří Chalupa | ALNIO</cp:lastModifiedBy>
  <cp:lastPrinted>2022-07-26T13:20:59Z</cp:lastPrinted>
  <dcterms:created xsi:type="dcterms:W3CDTF">2022-07-05T14:38:52Z</dcterms:created>
  <dcterms:modified xsi:type="dcterms:W3CDTF">2024-06-09T14:08:49Z</dcterms:modified>
</cp:coreProperties>
</file>