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omáš Lutonský\Disk Google\projekty\2024\Lochman\pristavba CPS Holesov\elektro\RDS\rozpocty\"/>
    </mc:Choice>
  </mc:AlternateContent>
  <bookViews>
    <workbookView xWindow="0" yWindow="0" windowWidth="26835" windowHeight="19785" activeTab="2"/>
  </bookViews>
  <sheets>
    <sheet name="Parametry" sheetId="1" r:id="rId1"/>
    <sheet name="Rekapitulace" sheetId="3" r:id="rId2"/>
    <sheet name="Výkaz výměr" sheetId="2" r:id="rId3"/>
  </sheets>
  <definedNames>
    <definedName name="_xlnm.Print_Area" localSheetId="0">Parametry!$A$1:$B$33</definedName>
    <definedName name="_xlnm.Print_Area" localSheetId="1">Rekapitulace!$A$1:$C$27</definedName>
    <definedName name="_xlnm.Print_Area" localSheetId="2">'Výkaz výměr'!$A$1:$J$206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  <c r="I25" i="2"/>
  <c r="H25" i="2"/>
  <c r="F25" i="2"/>
  <c r="I22" i="2"/>
  <c r="F22" i="2"/>
  <c r="J22" i="2" s="1"/>
  <c r="J25" i="2" l="1"/>
  <c r="B26" i="3"/>
  <c r="C26" i="3" s="1"/>
  <c r="C10" i="3"/>
  <c r="C11" i="3" s="1"/>
  <c r="C9" i="3"/>
  <c r="J207" i="2"/>
  <c r="I207" i="2"/>
  <c r="I205" i="2"/>
  <c r="I204" i="2"/>
  <c r="H204" i="2"/>
  <c r="F204" i="2"/>
  <c r="I201" i="2"/>
  <c r="H201" i="2"/>
  <c r="J201" i="2" s="1"/>
  <c r="F201" i="2"/>
  <c r="I200" i="2"/>
  <c r="H200" i="2"/>
  <c r="F200" i="2"/>
  <c r="I198" i="2"/>
  <c r="H198" i="2"/>
  <c r="F198" i="2"/>
  <c r="I197" i="2"/>
  <c r="H197" i="2"/>
  <c r="F197" i="2"/>
  <c r="J195" i="2"/>
  <c r="I195" i="2"/>
  <c r="I194" i="2"/>
  <c r="H194" i="2"/>
  <c r="F194" i="2"/>
  <c r="I192" i="2"/>
  <c r="H192" i="2"/>
  <c r="F192" i="2"/>
  <c r="J192" i="2" s="1"/>
  <c r="I190" i="2"/>
  <c r="H190" i="2"/>
  <c r="F190" i="2"/>
  <c r="J190" i="2" s="1"/>
  <c r="I189" i="2"/>
  <c r="H189" i="2"/>
  <c r="F189" i="2"/>
  <c r="J189" i="2" s="1"/>
  <c r="I186" i="2"/>
  <c r="H186" i="2"/>
  <c r="F186" i="2"/>
  <c r="I185" i="2"/>
  <c r="H185" i="2"/>
  <c r="F185" i="2"/>
  <c r="J185" i="2" s="1"/>
  <c r="J182" i="2"/>
  <c r="I182" i="2"/>
  <c r="I181" i="2"/>
  <c r="H181" i="2"/>
  <c r="J181" i="2" s="1"/>
  <c r="F181" i="2"/>
  <c r="I180" i="2"/>
  <c r="H180" i="2"/>
  <c r="F180" i="2"/>
  <c r="I178" i="2"/>
  <c r="H178" i="2"/>
  <c r="F178" i="2"/>
  <c r="I176" i="2"/>
  <c r="H176" i="2"/>
  <c r="F176" i="2"/>
  <c r="I175" i="2"/>
  <c r="H175" i="2"/>
  <c r="J175" i="2" s="1"/>
  <c r="F175" i="2"/>
  <c r="J173" i="2"/>
  <c r="I173" i="2"/>
  <c r="J172" i="2"/>
  <c r="I172" i="2"/>
  <c r="H172" i="2"/>
  <c r="F172" i="2"/>
  <c r="J171" i="2"/>
  <c r="I171" i="2"/>
  <c r="H171" i="2"/>
  <c r="F171" i="2"/>
  <c r="J169" i="2"/>
  <c r="I169" i="2"/>
  <c r="H169" i="2"/>
  <c r="F169" i="2"/>
  <c r="J168" i="2"/>
  <c r="I168" i="2"/>
  <c r="H168" i="2"/>
  <c r="F168" i="2"/>
  <c r="J167" i="2"/>
  <c r="I167" i="2"/>
  <c r="H167" i="2"/>
  <c r="F167" i="2"/>
  <c r="J166" i="2"/>
  <c r="I166" i="2"/>
  <c r="H166" i="2"/>
  <c r="F166" i="2"/>
  <c r="J165" i="2"/>
  <c r="I165" i="2"/>
  <c r="H165" i="2"/>
  <c r="F165" i="2"/>
  <c r="J164" i="2"/>
  <c r="I164" i="2"/>
  <c r="H164" i="2"/>
  <c r="F164" i="2"/>
  <c r="J163" i="2"/>
  <c r="I163" i="2"/>
  <c r="H163" i="2"/>
  <c r="F163" i="2"/>
  <c r="J162" i="2"/>
  <c r="I162" i="2"/>
  <c r="H162" i="2"/>
  <c r="F162" i="2"/>
  <c r="J161" i="2"/>
  <c r="I161" i="2"/>
  <c r="H161" i="2"/>
  <c r="F161" i="2"/>
  <c r="J159" i="2"/>
  <c r="I159" i="2"/>
  <c r="H159" i="2"/>
  <c r="F159" i="2"/>
  <c r="J158" i="2"/>
  <c r="I158" i="2"/>
  <c r="H158" i="2"/>
  <c r="F158" i="2"/>
  <c r="J157" i="2"/>
  <c r="I157" i="2"/>
  <c r="H157" i="2"/>
  <c r="F157" i="2"/>
  <c r="J156" i="2"/>
  <c r="I156" i="2"/>
  <c r="H156" i="2"/>
  <c r="F156" i="2"/>
  <c r="J154" i="2"/>
  <c r="I154" i="2"/>
  <c r="H154" i="2"/>
  <c r="F154" i="2"/>
  <c r="J153" i="2"/>
  <c r="I153" i="2"/>
  <c r="H153" i="2"/>
  <c r="F153" i="2"/>
  <c r="J152" i="2"/>
  <c r="I152" i="2"/>
  <c r="H152" i="2"/>
  <c r="F152" i="2"/>
  <c r="J151" i="2"/>
  <c r="I151" i="2"/>
  <c r="H151" i="2"/>
  <c r="F151" i="2"/>
  <c r="J150" i="2"/>
  <c r="I150" i="2"/>
  <c r="H150" i="2"/>
  <c r="F150" i="2"/>
  <c r="J148" i="2"/>
  <c r="I148" i="2"/>
  <c r="I147" i="2"/>
  <c r="H147" i="2"/>
  <c r="F147" i="2"/>
  <c r="I146" i="2"/>
  <c r="H146" i="2"/>
  <c r="F146" i="2"/>
  <c r="I145" i="2"/>
  <c r="H145" i="2"/>
  <c r="J145" i="2" s="1"/>
  <c r="F145" i="2"/>
  <c r="J143" i="2"/>
  <c r="I143" i="2"/>
  <c r="I142" i="2"/>
  <c r="H142" i="2"/>
  <c r="F142" i="2"/>
  <c r="I141" i="2"/>
  <c r="H141" i="2"/>
  <c r="F141" i="2"/>
  <c r="J139" i="2"/>
  <c r="I139" i="2"/>
  <c r="I138" i="2"/>
  <c r="H138" i="2"/>
  <c r="F138" i="2"/>
  <c r="I137" i="2"/>
  <c r="H137" i="2"/>
  <c r="F137" i="2"/>
  <c r="I136" i="2"/>
  <c r="H136" i="2"/>
  <c r="F136" i="2"/>
  <c r="J136" i="2" s="1"/>
  <c r="I135" i="2"/>
  <c r="H135" i="2"/>
  <c r="F135" i="2"/>
  <c r="J135" i="2" s="1"/>
  <c r="J133" i="2"/>
  <c r="I133" i="2"/>
  <c r="I132" i="2"/>
  <c r="H132" i="2"/>
  <c r="F132" i="2"/>
  <c r="J132" i="2" s="1"/>
  <c r="I131" i="2"/>
  <c r="H131" i="2"/>
  <c r="F131" i="2"/>
  <c r="J131" i="2" s="1"/>
  <c r="I130" i="2"/>
  <c r="H130" i="2"/>
  <c r="F130" i="2"/>
  <c r="J130" i="2" s="1"/>
  <c r="I129" i="2"/>
  <c r="H129" i="2"/>
  <c r="F129" i="2"/>
  <c r="I128" i="2"/>
  <c r="H128" i="2"/>
  <c r="F128" i="2"/>
  <c r="J128" i="2" s="1"/>
  <c r="I127" i="2"/>
  <c r="H127" i="2"/>
  <c r="F127" i="2"/>
  <c r="J127" i="2" s="1"/>
  <c r="J125" i="2"/>
  <c r="I125" i="2"/>
  <c r="I124" i="2"/>
  <c r="H124" i="2"/>
  <c r="F124" i="2"/>
  <c r="J124" i="2" s="1"/>
  <c r="I123" i="2"/>
  <c r="H123" i="2"/>
  <c r="F123" i="2"/>
  <c r="J123" i="2" s="1"/>
  <c r="I122" i="2"/>
  <c r="H122" i="2"/>
  <c r="F122" i="2"/>
  <c r="J122" i="2" s="1"/>
  <c r="I121" i="2"/>
  <c r="H121" i="2"/>
  <c r="F121" i="2"/>
  <c r="I120" i="2"/>
  <c r="H120" i="2"/>
  <c r="F120" i="2"/>
  <c r="J120" i="2" s="1"/>
  <c r="J119" i="2"/>
  <c r="I119" i="2"/>
  <c r="J118" i="2"/>
  <c r="I118" i="2"/>
  <c r="H118" i="2"/>
  <c r="F118" i="2"/>
  <c r="J117" i="2"/>
  <c r="I117" i="2"/>
  <c r="H117" i="2"/>
  <c r="F117" i="2"/>
  <c r="J115" i="2"/>
  <c r="I115" i="2"/>
  <c r="I114" i="2"/>
  <c r="H114" i="2"/>
  <c r="F114" i="2"/>
  <c r="J114" i="2" s="1"/>
  <c r="I113" i="2"/>
  <c r="H113" i="2"/>
  <c r="F113" i="2"/>
  <c r="I112" i="2"/>
  <c r="H112" i="2"/>
  <c r="F112" i="2"/>
  <c r="J110" i="2"/>
  <c r="I110" i="2"/>
  <c r="I109" i="2"/>
  <c r="H109" i="2"/>
  <c r="F109" i="2"/>
  <c r="I108" i="2"/>
  <c r="H108" i="2"/>
  <c r="F108" i="2"/>
  <c r="I107" i="2"/>
  <c r="H107" i="2"/>
  <c r="F107" i="2"/>
  <c r="J107" i="2" s="1"/>
  <c r="I106" i="2"/>
  <c r="H106" i="2"/>
  <c r="F106" i="2"/>
  <c r="J106" i="2" s="1"/>
  <c r="I105" i="2"/>
  <c r="H105" i="2"/>
  <c r="F105" i="2"/>
  <c r="I104" i="2"/>
  <c r="H104" i="2"/>
  <c r="F104" i="2"/>
  <c r="J103" i="2"/>
  <c r="I103" i="2"/>
  <c r="I102" i="2"/>
  <c r="H102" i="2"/>
  <c r="F102" i="2"/>
  <c r="I101" i="2"/>
  <c r="H101" i="2"/>
  <c r="F101" i="2"/>
  <c r="J101" i="2" s="1"/>
  <c r="I100" i="2"/>
  <c r="H100" i="2"/>
  <c r="F100" i="2"/>
  <c r="I99" i="2"/>
  <c r="H99" i="2"/>
  <c r="F99" i="2"/>
  <c r="J99" i="2" s="1"/>
  <c r="I98" i="2"/>
  <c r="H98" i="2"/>
  <c r="F98" i="2"/>
  <c r="J96" i="2"/>
  <c r="I96" i="2"/>
  <c r="J95" i="2"/>
  <c r="I95" i="2"/>
  <c r="H95" i="2"/>
  <c r="F95" i="2"/>
  <c r="J94" i="2"/>
  <c r="I94" i="2"/>
  <c r="H94" i="2"/>
  <c r="F94" i="2"/>
  <c r="J92" i="2"/>
  <c r="I92" i="2"/>
  <c r="I91" i="2"/>
  <c r="H91" i="2"/>
  <c r="F91" i="2"/>
  <c r="J91" i="2" s="1"/>
  <c r="I90" i="2"/>
  <c r="H90" i="2"/>
  <c r="F90" i="2"/>
  <c r="J89" i="2"/>
  <c r="I89" i="2"/>
  <c r="I88" i="2"/>
  <c r="H88" i="2"/>
  <c r="F88" i="2"/>
  <c r="J88" i="2" s="1"/>
  <c r="I87" i="2"/>
  <c r="H87" i="2"/>
  <c r="F87" i="2"/>
  <c r="J86" i="2"/>
  <c r="I86" i="2"/>
  <c r="I85" i="2"/>
  <c r="H85" i="2"/>
  <c r="F85" i="2"/>
  <c r="J85" i="2" s="1"/>
  <c r="J84" i="2"/>
  <c r="I84" i="2"/>
  <c r="I83" i="2"/>
  <c r="H83" i="2"/>
  <c r="F83" i="2"/>
  <c r="J81" i="2"/>
  <c r="I81" i="2"/>
  <c r="I80" i="2"/>
  <c r="H80" i="2"/>
  <c r="F80" i="2"/>
  <c r="J80" i="2" s="1"/>
  <c r="I78" i="2"/>
  <c r="H78" i="2"/>
  <c r="F78" i="2"/>
  <c r="I77" i="2"/>
  <c r="H77" i="2"/>
  <c r="F77" i="2"/>
  <c r="J77" i="2" s="1"/>
  <c r="J76" i="2"/>
  <c r="I76" i="2"/>
  <c r="I75" i="2"/>
  <c r="H75" i="2"/>
  <c r="F75" i="2"/>
  <c r="I74" i="2"/>
  <c r="H74" i="2"/>
  <c r="F74" i="2"/>
  <c r="J74" i="2" s="1"/>
  <c r="I73" i="2"/>
  <c r="H73" i="2"/>
  <c r="F73" i="2"/>
  <c r="I72" i="2"/>
  <c r="H72" i="2"/>
  <c r="F72" i="2"/>
  <c r="J72" i="2" s="1"/>
  <c r="I71" i="2"/>
  <c r="H71" i="2"/>
  <c r="F71" i="2"/>
  <c r="I70" i="2"/>
  <c r="H70" i="2"/>
  <c r="F70" i="2"/>
  <c r="J70" i="2" s="1"/>
  <c r="I69" i="2"/>
  <c r="H69" i="2"/>
  <c r="F69" i="2"/>
  <c r="J67" i="2"/>
  <c r="I67" i="2"/>
  <c r="I66" i="2"/>
  <c r="H66" i="2"/>
  <c r="F66" i="2"/>
  <c r="J66" i="2" s="1"/>
  <c r="I65" i="2"/>
  <c r="H65" i="2"/>
  <c r="F65" i="2"/>
  <c r="I64" i="2"/>
  <c r="H64" i="2"/>
  <c r="F64" i="2"/>
  <c r="J64" i="2" s="1"/>
  <c r="I63" i="2"/>
  <c r="H63" i="2"/>
  <c r="F63" i="2"/>
  <c r="I62" i="2"/>
  <c r="H62" i="2"/>
  <c r="F62" i="2"/>
  <c r="J62" i="2" s="1"/>
  <c r="I61" i="2"/>
  <c r="H61" i="2"/>
  <c r="F61" i="2"/>
  <c r="I60" i="2"/>
  <c r="H60" i="2"/>
  <c r="F60" i="2"/>
  <c r="I59" i="2"/>
  <c r="H59" i="2"/>
  <c r="F59" i="2"/>
  <c r="I58" i="2"/>
  <c r="H58" i="2"/>
  <c r="F58" i="2"/>
  <c r="J55" i="2"/>
  <c r="I55" i="2"/>
  <c r="H53" i="2"/>
  <c r="H52" i="2"/>
  <c r="H51" i="2"/>
  <c r="H54" i="2" s="1"/>
  <c r="J49" i="2"/>
  <c r="I49" i="2"/>
  <c r="I47" i="2"/>
  <c r="H47" i="2"/>
  <c r="F47" i="2"/>
  <c r="J47" i="2" s="1"/>
  <c r="I46" i="2"/>
  <c r="H46" i="2"/>
  <c r="H48" i="2" s="1"/>
  <c r="F46" i="2"/>
  <c r="J44" i="2"/>
  <c r="I44" i="2"/>
  <c r="I42" i="2"/>
  <c r="H42" i="2"/>
  <c r="F42" i="2"/>
  <c r="I41" i="2"/>
  <c r="H41" i="2"/>
  <c r="F41" i="2"/>
  <c r="J41" i="2" s="1"/>
  <c r="I40" i="2"/>
  <c r="H40" i="2"/>
  <c r="F40" i="2"/>
  <c r="I39" i="2"/>
  <c r="H39" i="2"/>
  <c r="F39" i="2"/>
  <c r="J39" i="2" s="1"/>
  <c r="I38" i="2"/>
  <c r="H38" i="2"/>
  <c r="F38" i="2"/>
  <c r="J37" i="2"/>
  <c r="I37" i="2"/>
  <c r="I36" i="2"/>
  <c r="H36" i="2"/>
  <c r="F36" i="2"/>
  <c r="J36" i="2" s="1"/>
  <c r="J35" i="2"/>
  <c r="I35" i="2"/>
  <c r="I34" i="2"/>
  <c r="H34" i="2"/>
  <c r="J34" i="2" s="1"/>
  <c r="F34" i="2"/>
  <c r="I33" i="2"/>
  <c r="H33" i="2"/>
  <c r="J33" i="2" s="1"/>
  <c r="F33" i="2"/>
  <c r="I32" i="2"/>
  <c r="H32" i="2"/>
  <c r="J32" i="2" s="1"/>
  <c r="F32" i="2"/>
  <c r="I31" i="2"/>
  <c r="H31" i="2"/>
  <c r="J31" i="2" s="1"/>
  <c r="F31" i="2"/>
  <c r="I30" i="2"/>
  <c r="H30" i="2"/>
  <c r="J30" i="2" s="1"/>
  <c r="F30" i="2"/>
  <c r="I29" i="2"/>
  <c r="H29" i="2"/>
  <c r="J29" i="2" s="1"/>
  <c r="F29" i="2"/>
  <c r="I28" i="2"/>
  <c r="H28" i="2"/>
  <c r="J28" i="2" s="1"/>
  <c r="F28" i="2"/>
  <c r="I27" i="2"/>
  <c r="H27" i="2"/>
  <c r="J27" i="2" s="1"/>
  <c r="F27" i="2"/>
  <c r="I26" i="2"/>
  <c r="H26" i="2"/>
  <c r="J26" i="2" s="1"/>
  <c r="F26" i="2"/>
  <c r="I24" i="2"/>
  <c r="H24" i="2"/>
  <c r="J24" i="2" s="1"/>
  <c r="F24" i="2"/>
  <c r="I23" i="2"/>
  <c r="H23" i="2"/>
  <c r="F23" i="2"/>
  <c r="I21" i="2"/>
  <c r="H21" i="2"/>
  <c r="F21" i="2"/>
  <c r="J21" i="2" s="1"/>
  <c r="I19" i="2"/>
  <c r="H19" i="2"/>
  <c r="F19" i="2"/>
  <c r="I18" i="2"/>
  <c r="H18" i="2"/>
  <c r="F18" i="2"/>
  <c r="J18" i="2" s="1"/>
  <c r="I17" i="2"/>
  <c r="H17" i="2"/>
  <c r="F17" i="2"/>
  <c r="J17" i="2" s="1"/>
  <c r="I16" i="2"/>
  <c r="H16" i="2"/>
  <c r="F16" i="2"/>
  <c r="J16" i="2" s="1"/>
  <c r="I15" i="2"/>
  <c r="H15" i="2"/>
  <c r="F15" i="2"/>
  <c r="I14" i="2"/>
  <c r="H14" i="2"/>
  <c r="F14" i="2"/>
  <c r="J14" i="2" s="1"/>
  <c r="J12" i="2"/>
  <c r="I12" i="2"/>
  <c r="I10" i="2"/>
  <c r="H10" i="2"/>
  <c r="F10" i="2"/>
  <c r="J10" i="2" s="1"/>
  <c r="I9" i="2"/>
  <c r="H9" i="2"/>
  <c r="F9" i="2"/>
  <c r="I8" i="2"/>
  <c r="H8" i="2"/>
  <c r="F8" i="2"/>
  <c r="J8" i="2" s="1"/>
  <c r="I7" i="2"/>
  <c r="H7" i="2"/>
  <c r="F7" i="2"/>
  <c r="I6" i="2"/>
  <c r="H6" i="2"/>
  <c r="F6" i="2"/>
  <c r="J6" i="2" s="1"/>
  <c r="I5" i="2"/>
  <c r="H5" i="2"/>
  <c r="F5" i="2"/>
  <c r="I4" i="2"/>
  <c r="H4" i="2"/>
  <c r="F4" i="2"/>
  <c r="J4" i="2" s="1"/>
  <c r="I3" i="2"/>
  <c r="H3" i="2"/>
  <c r="H11" i="2" s="1"/>
  <c r="F3" i="2"/>
  <c r="F11" i="2" s="1"/>
  <c r="J186" i="2" l="1"/>
  <c r="J194" i="2"/>
  <c r="J180" i="2"/>
  <c r="J200" i="2"/>
  <c r="J178" i="2"/>
  <c r="J198" i="2"/>
  <c r="J176" i="2"/>
  <c r="J197" i="2"/>
  <c r="J204" i="2"/>
  <c r="J105" i="2"/>
  <c r="J109" i="2"/>
  <c r="J113" i="2"/>
  <c r="J138" i="2"/>
  <c r="J142" i="2"/>
  <c r="J104" i="2"/>
  <c r="J108" i="2"/>
  <c r="J112" i="2"/>
  <c r="J121" i="2"/>
  <c r="J129" i="2"/>
  <c r="J137" i="2"/>
  <c r="J141" i="2"/>
  <c r="J146" i="2"/>
  <c r="J147" i="2"/>
  <c r="H206" i="2"/>
  <c r="J61" i="2"/>
  <c r="J65" i="2"/>
  <c r="J69" i="2"/>
  <c r="J73" i="2"/>
  <c r="J87" i="2"/>
  <c r="J90" i="2"/>
  <c r="J100" i="2"/>
  <c r="J60" i="2"/>
  <c r="J59" i="2"/>
  <c r="J63" i="2"/>
  <c r="J71" i="2"/>
  <c r="J75" i="2"/>
  <c r="J78" i="2"/>
  <c r="J83" i="2"/>
  <c r="J98" i="2"/>
  <c r="J102" i="2"/>
  <c r="M1" i="2"/>
  <c r="M2" i="2" s="1"/>
  <c r="M3" i="2" s="1"/>
  <c r="M4" i="2" s="1"/>
  <c r="F205" i="2" s="1"/>
  <c r="F206" i="2" s="1"/>
  <c r="C5" i="3" s="1"/>
  <c r="F48" i="2"/>
  <c r="J46" i="2"/>
  <c r="J48" i="2" s="1"/>
  <c r="E53" i="2" s="1"/>
  <c r="I53" i="2" s="1"/>
  <c r="J19" i="2"/>
  <c r="J38" i="2"/>
  <c r="J42" i="2"/>
  <c r="J23" i="2"/>
  <c r="J40" i="2"/>
  <c r="J5" i="2"/>
  <c r="J9" i="2"/>
  <c r="J7" i="2"/>
  <c r="J3" i="2"/>
  <c r="J11" i="2" s="1"/>
  <c r="E51" i="2" s="1"/>
  <c r="F51" i="2" s="1"/>
  <c r="H43" i="2"/>
  <c r="J15" i="2"/>
  <c r="J43" i="2" s="1"/>
  <c r="E52" i="2" s="1"/>
  <c r="I52" i="2" s="1"/>
  <c r="F43" i="2"/>
  <c r="J58" i="2"/>
  <c r="C6" i="3" l="1"/>
  <c r="F53" i="2"/>
  <c r="J53" i="2" s="1"/>
  <c r="I51" i="2"/>
  <c r="J205" i="2"/>
  <c r="J206" i="2" s="1"/>
  <c r="C8" i="3"/>
  <c r="F52" i="2"/>
  <c r="J52" i="2" s="1"/>
  <c r="J51" i="2"/>
  <c r="F54" i="2" l="1"/>
  <c r="B3" i="3" s="1"/>
  <c r="C4" i="3" s="1"/>
  <c r="C7" i="3" s="1"/>
  <c r="C12" i="3" s="1"/>
  <c r="J54" i="2"/>
  <c r="B4" i="3" l="1"/>
  <c r="B7" i="3" s="1"/>
  <c r="B12" i="3" s="1"/>
  <c r="C20" i="3"/>
  <c r="C19" i="3"/>
  <c r="C15" i="3" l="1"/>
  <c r="C21" i="3"/>
  <c r="C13" i="3"/>
  <c r="C14" i="3"/>
  <c r="C16" i="3" l="1"/>
  <c r="C22" i="3" s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<sst xmlns="http://schemas.openxmlformats.org/spreadsheetml/2006/main" count="722" uniqueCount="397">
  <si>
    <t>Název</t>
  </si>
  <si>
    <t>Hodnota</t>
  </si>
  <si>
    <t>Nadpis rekapitulace</t>
  </si>
  <si>
    <t>Seznam prací a dodávek elektrotechnických zařízení</t>
  </si>
  <si>
    <t>Akce</t>
  </si>
  <si>
    <t>Rozšíření centra pro seniory - bytový dům</t>
  </si>
  <si>
    <t>Projekt</t>
  </si>
  <si>
    <t>D1.4.4 - Silnoproudá elektrotechnika</t>
  </si>
  <si>
    <t>Investor</t>
  </si>
  <si>
    <t>město Holešov, Masarykova 628, 769 01 Holešov</t>
  </si>
  <si>
    <t>Z. č.</t>
  </si>
  <si>
    <t/>
  </si>
  <si>
    <t>A. č.</t>
  </si>
  <si>
    <t>Smlouva</t>
  </si>
  <si>
    <t>Vypracoval</t>
  </si>
  <si>
    <t>Tomáš Lutonský, Chelčického 826, 763 02 Malenovice</t>
  </si>
  <si>
    <t>Kontroloval</t>
  </si>
  <si>
    <t>Datum</t>
  </si>
  <si>
    <t>30.06.2024</t>
  </si>
  <si>
    <t>Zpracovatel</t>
  </si>
  <si>
    <t>Projekce Lochman s.r.o. Masarykova 654, 769 01 Holešov</t>
  </si>
  <si>
    <t>CÚ</t>
  </si>
  <si>
    <t>2024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</si>
  <si>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</si>
  <si>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</si>
  <si>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</si>
  <si>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</si>
  <si>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</si>
  <si>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</si>
  <si>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</si>
  <si>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0,00</t>
  </si>
  <si>
    <t>PPV zemních prací, nátěrů  (1) %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</si>
  <si>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</si>
  <si>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</si>
  <si>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</si>
  <si>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</si>
  <si>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</si>
  <si>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</si>
  <si>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</si>
  <si>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</si>
  <si>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</si>
  <si>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</si>
  <si>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</si>
  <si>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</si>
  <si>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</si>
  <si>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</si>
  <si>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</si>
  <si>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12</t>
  </si>
  <si>
    <t>Procento PM %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</si>
  <si>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</si>
  <si>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</si>
  <si>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</si>
  <si>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</si>
  <si>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</si>
  <si>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</si>
  <si>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</si>
  <si>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</si>
  <si>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</si>
  <si>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Rozváděč RBxx</t>
  </si>
  <si>
    <t>32/3 Páčkový spínač</t>
  </si>
  <si>
    <t>Ks</t>
  </si>
  <si>
    <t xml:space="preserve">Rozvaděč zapuštěný IP30/IP20, tř. ochr.I, 36 mod, 334x620x110mm, třířadý </t>
  </si>
  <si>
    <t>ks</t>
  </si>
  <si>
    <t>Svodič přepětí typ T2, 350/4</t>
  </si>
  <si>
    <t>40-4-030A Proudový chránič</t>
  </si>
  <si>
    <t>10B-1N-030A Proudový chránič s nadproudovou ochranou</t>
  </si>
  <si>
    <t>16B-1N-030A Proudový chránič s nadproudovou ochranou</t>
  </si>
  <si>
    <t>10B-1 Jistič MCB</t>
  </si>
  <si>
    <t>1000-10C Propojovací lišta</t>
  </si>
  <si>
    <t>Rozváděč RBxx - celkem</t>
  </si>
  <si>
    <t>Rozváděč RH</t>
  </si>
  <si>
    <t>Skříňová rozvodnice oceloplechová, volně stojící 2000+100x800x300mm, IP40/20, zámek, lišty DIN, kryty s výřezem, vývodky, schránka na dokumentaci, tříbodový pant</t>
  </si>
  <si>
    <t>Vypínač 3x160A výkonový s vypínací cívkou</t>
  </si>
  <si>
    <t>Vypínač na lištu DIN 3x63A s vypínací cívkou</t>
  </si>
  <si>
    <t>Kombinovaný svodič bleskových proudů a přepětí typ T1+T2 (B+C), 4.polový, 25kA</t>
  </si>
  <si>
    <t>Pojistkový odpínač 1polový + pojistka gG 4A</t>
  </si>
  <si>
    <t>Pojistkový odpínač 3polový + 3xpojistka 125A</t>
  </si>
  <si>
    <t>PŘIPOJNICE Cu</t>
  </si>
  <si>
    <t>Cu 25x5, 250A</t>
  </si>
  <si>
    <t>25B-3 Jistič MCB - jističe byty</t>
  </si>
  <si>
    <t>Elektoměr odpočtový, na lištu DIN, 3f. do 40A, jednosazbový, s možností dálkového odečtu Mbus</t>
  </si>
  <si>
    <t>6B-1 Jistič MCB</t>
  </si>
  <si>
    <t>16B-1 Jistič MCB</t>
  </si>
  <si>
    <t>16B-3 Jistič MCB</t>
  </si>
  <si>
    <t>63B-3 Jistič MCB - nabíječky aut</t>
  </si>
  <si>
    <t>25-4-030A Proudový chránič</t>
  </si>
  <si>
    <t>impulzní relé 16A/230V</t>
  </si>
  <si>
    <t>svorky RVa6</t>
  </si>
  <si>
    <t>svorky RSA10</t>
  </si>
  <si>
    <t>svorky RSA16</t>
  </si>
  <si>
    <t>Kabelové vývodky plastové 13,5 - 36mm</t>
  </si>
  <si>
    <t>Rozváděč RH - celkem</t>
  </si>
  <si>
    <t>Náhradní zdroj UPS - požární</t>
  </si>
  <si>
    <t>Výkonová jednotka UPFD 413-210V-045, 21 kW/400V, spotřeby 230V, složená ze 3 skříní (1× výkonová jednotka + 1× externí bat. modul + 1× nástěnná skříň UPFD-RPO s požární odolností EI60), doba zálohy 45 minut, inteligentní nabíječ akumulátorů, ochrana proti hlubokému vybití, řídicí jednotka, barevná dotyková obrazovka vč. vizualizačního SW s monitoringem jednotlivých zařízení, denním testovacím režimem, sériovou detekcí chyb, výpisem historie závad, frekvenční řízení motorů, síťová a motorová tlumivka, životnost akumulátorů 10 let dle norem Eurobat Doplňující technická data: Výkon UPFD: - výstupy pro motorickou zátěž /400 VAC, výstupy pro napájení (rolet, klapek, …) /230 VAC, Vstupní jištění: - 3× 50 A (jištěno uvnitř skříně UPFD), Vstupní svorky: - Napájení UPFD, Total stop, bezpotenciálový kontakt, Povel chod z EPS/LDP, bezpotenciálový kontakt (UPFD-RPO),Výstupy svorky: 1. Evakuační výtah 16,5 kW/400V (může být s rekuperací) , Ventilátor CHÚC 2,6 kW/400V, Výstupy pro napájení (rolet, klapek, …) /230V, Napěťové cívky CS, TS</t>
  </si>
  <si>
    <t>Doprava zařízení od výrobce, předinstalační konzultace s technikem specialistou (přes email nebo tel.), složení na místě, nasunutí do stavebně připravené místnosti (předpokladem je bezbariérová trasa), připojení UPFD na připravenou silovou kabeláž a připojení UPFD-RPO na připravenou kabeláž ke koncovým zařízením, uvedení do provozu, provozní zkouška, dokumentace, zaškolení</t>
  </si>
  <si>
    <t>Náhradní zdroj UPS - požární - celkem</t>
  </si>
  <si>
    <t>Dodávky</t>
  </si>
  <si>
    <t>Dodávky - celkem</t>
  </si>
  <si>
    <t>Elektromontáže</t>
  </si>
  <si>
    <t>Svítidla</t>
  </si>
  <si>
    <t>A - Svítidlo průmyslové LED,přisazené,1x40W,4000K, 1577x86x95mm,IP65,4830lm</t>
  </si>
  <si>
    <t xml:space="preserve">B - Zapuštěné svítidlo LEDpanel, 40W, 4000K, 600x600mm, IP20, MIKROPRIZMATICKÝ DIFUZÉR, PRO OMEZENÍ OSLNĚNÍ UGR&lt;19 </t>
  </si>
  <si>
    <t>C - Zapuštěné svítidlo LED kruhové, 18W, 4000K, 225x25mm, 0,5kg, IP20, barva bílá</t>
  </si>
  <si>
    <t>C1 - Přisazené svítidlo LED kruhové, 18W, 4000K, 278x49mm, 0,9kg, IP54, barva bílá, polykarbonát</t>
  </si>
  <si>
    <t>LED pásek, dělitelný po 2cm, 24V, IP20, 300diod / m, 3000K, 1900lm/m + Al-lišty, kryty, koncovky</t>
  </si>
  <si>
    <t>m</t>
  </si>
  <si>
    <t>napájecí zdroj 230V-24V/8,5A/200W, IP67, 247x69x39mm</t>
  </si>
  <si>
    <t>N - Svítidlo led nouzové 1x12W, vlastní zdroj, vyznačení směru úniku, IP43, doba nezávislosti 1hodina, stropní/nástěnná/zapuštěná montáž</t>
  </si>
  <si>
    <t>NH - Svítidlo led nouzové na osvětlení požárních hydrantů, doba nezávislosti 1hodina, nástěnná montáž</t>
  </si>
  <si>
    <t>ekologická likvidace svítidel</t>
  </si>
  <si>
    <t>Koncové prvky</t>
  </si>
  <si>
    <t xml:space="preserve"> Přístroj přepínače střídavého (bezšroubové svorky); řazení 6 (do hořlavých podkladů) - komplet</t>
  </si>
  <si>
    <t>Přístroj spínače jednopólového (bezšroubové svorky); řazení 1, 1So (do hořlavých podkladů) - komplet</t>
  </si>
  <si>
    <t xml:space="preserve"> Přístroj přepínače serioveho (bezšroubové svorky); řazení 5 (do hořlavých podkladů) - komplet</t>
  </si>
  <si>
    <t xml:space="preserve"> Přístroj přepínače křížového (bezšroubové svorky); řazení 7 (do hořlavých podkladů) - komplet</t>
  </si>
  <si>
    <t xml:space="preserve"> Přístroj přepínače seriovo-střídavého (bezšroubové svorky); řazení 6+1 (do hořlavých podkladů) - komplet</t>
  </si>
  <si>
    <t xml:space="preserve"> Přístroj ovládače tlačítkového (bezšroubové svorky); řazení 0/1N (do hořlavých podkladů) - komplet</t>
  </si>
  <si>
    <t xml:space="preserve"> Přístroj ovladače žaluziového (bezšroubové svorky); řazení 1+1 s blokováním, (do hořlavých podkladů) - komplet (strojek, rámeček, klapka)</t>
  </si>
  <si>
    <t>Zásuvka jednonásobná (bezšroubové svorky), s ochranným kolíkem, s clonkami; b. bílá - komplet</t>
  </si>
  <si>
    <t>Zásuvka dvojnásobná (bezšroubové svorky), s ochranným kolíkem, s clonkami; vytočená horní dutinab. bílá - komplet</t>
  </si>
  <si>
    <t>SPÍNAČ, PŘEPÍNAČ KOMPLETNÍ, IP44</t>
  </si>
  <si>
    <t>Přepínač střídavý IP 44, zapuštěná montáž; řazení 6 (1);; b. bílá (do hořlavých podkladů)</t>
  </si>
  <si>
    <t>ZÁSUVKA NN KOMPLETNÍ, IP 44</t>
  </si>
  <si>
    <t>Zásuvka jednonásobná IP 44, s ochranným kolíkem, s clonkami, s víčkem; zapuštěná b. bílá</t>
  </si>
  <si>
    <t>Zásuvka 400V/16A, IP44, nástěnná</t>
  </si>
  <si>
    <t>Časové relé do krabice</t>
  </si>
  <si>
    <t>Čidlo pohybové, přítomnostní, nástěnné, 180st. dosah 10m, vnitřní, spínání LED svítidel</t>
  </si>
  <si>
    <t>Bezpečnostní tlačítko požární, ve skříňce, se sklem CENTRAL STOP, TOTAL STOP, TOTAL STOP FVE</t>
  </si>
  <si>
    <t>Termostat prostorový s rozsahem 5-40st. - spínání malých ventilátorů VZT</t>
  </si>
  <si>
    <t>Krabice, trubky, svorky</t>
  </si>
  <si>
    <t>KP 67/2 KRABICE PŘÍSTROJOVÁ</t>
  </si>
  <si>
    <t>KO 97/5 KRABICE ODBOČNÁ</t>
  </si>
  <si>
    <t>SVORKOVNICE KRABICOVÁ</t>
  </si>
  <si>
    <t>273-112 2x1-2,5mm2</t>
  </si>
  <si>
    <t>273-104 3x1-2,5mm2</t>
  </si>
  <si>
    <t>273-102 4x1-2,5mm2</t>
  </si>
  <si>
    <t>273-105 5x1-2,5mm2</t>
  </si>
  <si>
    <t>273-103 8x1-2,5mm2</t>
  </si>
  <si>
    <t>1416E MONOFLEX EN 320 N PVC</t>
  </si>
  <si>
    <t>1436E MONOFLEX EN 320 N PVC</t>
  </si>
  <si>
    <t>kabelové úchyty - "uši"</t>
  </si>
  <si>
    <t>50/50 drátěný žlab kabelový  vč. držáků, spojek</t>
  </si>
  <si>
    <t>200/50 drátěný žlab kabelový  vč. držáků, spojek</t>
  </si>
  <si>
    <t>300/100 drátěný žlab kabelový  vč. držáků, spojek</t>
  </si>
  <si>
    <t>Požární rozvody</t>
  </si>
  <si>
    <t>Žlab DZ 100x50mm,  včetně šroubů a rozpěrek, rozpětí podpěr 1,0m</t>
  </si>
  <si>
    <t>Úchyty pro vedení jednotlivých kabelů do průměru 5x1,5 , funkční schopnost vč. vrutů a kotev</t>
  </si>
  <si>
    <t>Odlehčovač tahu u kabelových stoupacích tras s funkční schopností při požáru</t>
  </si>
  <si>
    <t>KABEL SILOVÝ,IZOLACE PVC BEZ VODIČE PE</t>
  </si>
  <si>
    <t>CYKY-O 2x1.5 mm2 , pevně</t>
  </si>
  <si>
    <t>CYKY-O 3x1.5 mm2 , pevně</t>
  </si>
  <si>
    <t>CYKY-J 3x1.5 mm2 , pevně</t>
  </si>
  <si>
    <t>CYKY-J 3x2.5 mm2 , pevně</t>
  </si>
  <si>
    <t>CYKY-J 5x1.5 mm2 , pevně</t>
  </si>
  <si>
    <t>CYKY-J 5x2.5 mm2 , pevně</t>
  </si>
  <si>
    <t>CYKY-J 4x95, RE-RH</t>
  </si>
  <si>
    <t>KABEL SE ZVÝŠENOU ODOLNOSTÍ PROTI ŠÍŘENÍ PLAMENE, BARVA PLÁŠTĚ ORANŽOVÁ, TŘÍDA REAKCE NA OHEŇ - B2 ca, s1, d0</t>
  </si>
  <si>
    <t>N2XH-J 3x1.5 mm2 , pevně</t>
  </si>
  <si>
    <t>N2XH-J 3x2.5 mm2 , pevně</t>
  </si>
  <si>
    <t>N2XH-J 5x1,5 mm2 , pevně</t>
  </si>
  <si>
    <t>N2XH-J 5x6 mm2 , pevně - přívody do bytů</t>
  </si>
  <si>
    <t>N2XH-J 5x4 mm2 , pevně</t>
  </si>
  <si>
    <t>N2XH-J 5x16 mm2 , pevně - napojení UPS</t>
  </si>
  <si>
    <t>KABEL SE SNÍŽENOU HOŘLAVOSTÍ, S FUNKČNÍ SCHOPNOSTÍ PŘI POŽÁRU, TŘÍDA REAKCE NA OHEŇ - B2 ca, s1, d0</t>
  </si>
  <si>
    <t>1-CHKE-V-J 3x1.5 , pevně - tlačítka CS,TS</t>
  </si>
  <si>
    <t>1-CHKE-V-J 5x2.5 , pevně - ventilátor, klapky</t>
  </si>
  <si>
    <t>1-CHKE-V-J 5x10 , pevně - evakuační výtah přívod</t>
  </si>
  <si>
    <t>KSK 100_PO oranžova, spojovací krabice 1,5-6mm2,Cu, 5-ti polova s funkční schopností při požáru</t>
  </si>
  <si>
    <t>VODIČ JEDNOŽILOVÝ OHEBNÝ (CYA)</t>
  </si>
  <si>
    <t>H07V-K 6   mm2 , pevně</t>
  </si>
  <si>
    <t>H07V-K 16  mm2 , pevně</t>
  </si>
  <si>
    <t>ZEMNÍCÍ SVORKA</t>
  </si>
  <si>
    <t>ZSA16 zemnicí svorka na potrubí</t>
  </si>
  <si>
    <t>Cu pás.ZS16 Pásek uzemňovací Cu, 0.5m</t>
  </si>
  <si>
    <t>HOP - hlavní ochranná přípojnice</t>
  </si>
  <si>
    <t>Ochrana před bleskem</t>
  </si>
  <si>
    <t>HVI Vodič HVI long D23mm</t>
  </si>
  <si>
    <t>Připojovací členy + montážní materiál pro vodič HVI-long, D 23mm šedý</t>
  </si>
  <si>
    <t>Jímací stožár pro vodič HVI s třínohým stativem do výšky 6m vč. připojovací desky pro HVI vodiče - komplet</t>
  </si>
  <si>
    <t xml:space="preserve">Podpěra pro HVI vodič20/23mm na ploché střechy </t>
  </si>
  <si>
    <t>připojovací svorka PA</t>
  </si>
  <si>
    <t>OCELOVÝ PÁSEK POZINKOVANÝ</t>
  </si>
  <si>
    <t>Páska 30x4 páska 30x4 (0,95 kg/m), pevně</t>
  </si>
  <si>
    <t>FeZn drát ø 10mm(0,95kg/m), pevně</t>
  </si>
  <si>
    <t>AlMgSi drát ø 8mm(0,40kg/m), pevně</t>
  </si>
  <si>
    <t>AlMgSi drát ø 8mm - izolovaný (0,20kg/m), pevně</t>
  </si>
  <si>
    <t>SVORKA HROMOSVODNÍ,UZEMŇOVACÍ</t>
  </si>
  <si>
    <t>SR 3b svorka páska-drát</t>
  </si>
  <si>
    <t>SR 2a svorka páska-páska M6</t>
  </si>
  <si>
    <t>SU univerzální</t>
  </si>
  <si>
    <t>SS spojovací</t>
  </si>
  <si>
    <t>SZa zkušební</t>
  </si>
  <si>
    <t>Podpěry PV21 na ploché střechy</t>
  </si>
  <si>
    <t>Podpěry PV01 do fasády</t>
  </si>
  <si>
    <t>Jímací tyč s podstavecem 2m, vč. svorek</t>
  </si>
  <si>
    <t>Ochranný úhelník 1,7m + 2x držák ochranného úhelníku</t>
  </si>
  <si>
    <t>MONTÁŽNÍ PRÁCE</t>
  </si>
  <si>
    <t xml:space="preserve"> Štítek pro označení svodu</t>
  </si>
  <si>
    <t xml:space="preserve"> Tvarování mont.dílu</t>
  </si>
  <si>
    <t>UKONČENÍ  VODIČŮ V ROZVADĚČÍCH</t>
  </si>
  <si>
    <t xml:space="preserve"> Do   2,5 mm2</t>
  </si>
  <si>
    <t xml:space="preserve"> Do   10 mm2</t>
  </si>
  <si>
    <t>Ukončení vodičů izolovaných s označením a zapojením na svorkovnici s otevřením a uzavřením krytu</t>
  </si>
  <si>
    <t xml:space="preserve"> do 2,5 mm2</t>
  </si>
  <si>
    <t>Montáž rozvodnic oceloplechových nebo plastových běžných, zapuštěných, hmotnosti</t>
  </si>
  <si>
    <t xml:space="preserve"> do 20 kg</t>
  </si>
  <si>
    <t xml:space="preserve"> do 200 kg</t>
  </si>
  <si>
    <t>VYSEKANI KAPES VE ZDIVU</t>
  </si>
  <si>
    <t>CIHELNEM PRO KRABICE</t>
  </si>
  <si>
    <t xml:space="preserve"> 50x50x50 mm</t>
  </si>
  <si>
    <t xml:space="preserve"> 100x100x50 mm</t>
  </si>
  <si>
    <t>VYSEKANI RYH VE ZDIVU</t>
  </si>
  <si>
    <t>CIHELNEM - HLOUBKA 50mm</t>
  </si>
  <si>
    <t xml:space="preserve"> Sire 70 mm</t>
  </si>
  <si>
    <t xml:space="preserve"> Sire 100 mm</t>
  </si>
  <si>
    <t>OMITKA RYH VE STENACH MALTOU</t>
  </si>
  <si>
    <t xml:space="preserve"> Sire do 150 mm</t>
  </si>
  <si>
    <t>m2</t>
  </si>
  <si>
    <t>POŽÁRNÍ UCPÁVKY</t>
  </si>
  <si>
    <t>akrylátový protipožární tmel - kbelík 10l - aplikace certifikovanou firmou, součástí dodávky je označení ucpávky</t>
  </si>
  <si>
    <t>HODINOVE ZUCTOVACI SAZBY</t>
  </si>
  <si>
    <t>Zapojení zařízení jiných profesí</t>
  </si>
  <si>
    <t>hod</t>
  </si>
  <si>
    <t>Dokumentace skutečného provedení stavby</t>
  </si>
  <si>
    <t>KOORDINACE POSTUPU PRACI</t>
  </si>
  <si>
    <t xml:space="preserve"> S ostatnimi profesemi</t>
  </si>
  <si>
    <t xml:space="preserve"> S investorem, architektem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</si>
  <si>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</si>
  <si>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</si>
  <si>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</si>
  <si>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</si>
  <si>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</si>
  <si>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</si>
  <si>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</si>
  <si>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</si>
  <si>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</si>
  <si>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</si>
  <si>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</si>
  <si>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</si>
  <si>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</si>
  <si>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0,00%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</si>
  <si>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</si>
  <si>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</si>
  <si>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</si>
  <si>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</si>
  <si>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</si>
  <si>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</si>
  <si>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</si>
  <si>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</si>
  <si>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</si>
  <si>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</si>
  <si>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</si>
  <si>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</si>
  <si>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</si>
  <si>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</si>
  <si>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</si>
  <si>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12%</t>
  </si>
  <si>
    <t>Náklady celkem s DPH</t>
  </si>
  <si>
    <t>1</t>
  </si>
  <si>
    <t>3</t>
  </si>
  <si>
    <t>2</t>
  </si>
  <si>
    <t>15</t>
  </si>
  <si>
    <t>11</t>
  </si>
  <si>
    <t>18</t>
  </si>
  <si>
    <t>6</t>
  </si>
  <si>
    <t>130</t>
  </si>
  <si>
    <t>63</t>
  </si>
  <si>
    <t>80</t>
  </si>
  <si>
    <t>10</t>
  </si>
  <si>
    <t>4</t>
  </si>
  <si>
    <t>5</t>
  </si>
  <si>
    <t>8</t>
  </si>
  <si>
    <t>9</t>
  </si>
  <si>
    <t>7</t>
  </si>
  <si>
    <t>13</t>
  </si>
  <si>
    <t>14</t>
  </si>
  <si>
    <t>16</t>
  </si>
  <si>
    <t>50</t>
  </si>
  <si>
    <t>67</t>
  </si>
  <si>
    <t>40</t>
  </si>
  <si>
    <t>17</t>
  </si>
  <si>
    <t>64</t>
  </si>
  <si>
    <t>93</t>
  </si>
  <si>
    <t>89</t>
  </si>
  <si>
    <t>58</t>
  </si>
  <si>
    <t>53</t>
  </si>
  <si>
    <t>25</t>
  </si>
  <si>
    <t>19</t>
  </si>
  <si>
    <t>20</t>
  </si>
  <si>
    <t>22</t>
  </si>
  <si>
    <t>23</t>
  </si>
  <si>
    <t>24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</si>
  <si>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</si>
  <si>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</si>
  <si>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</si>
  <si>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</si>
  <si>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</si>
  <si>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</si>
  <si>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</si>
  <si>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</si>
  <si>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</si>
  <si>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</si>
  <si>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</si>
  <si>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</si>
  <si>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</si>
  <si>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</si>
  <si>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</si>
  <si>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</si>
  <si>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</si>
  <si>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</si>
  <si>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</si>
  <si>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</si>
  <si>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</si>
  <si>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97</t>
  </si>
  <si>
    <t>57</t>
  </si>
  <si>
    <t>48</t>
  </si>
  <si>
    <t>52</t>
  </si>
  <si>
    <t>49</t>
  </si>
  <si>
    <t>51</t>
  </si>
  <si>
    <t>54</t>
  </si>
  <si>
    <t>55</t>
  </si>
  <si>
    <t>56</t>
  </si>
  <si>
    <t>59</t>
  </si>
  <si>
    <t>60</t>
  </si>
  <si>
    <t>61</t>
  </si>
  <si>
    <t>62</t>
  </si>
  <si>
    <t>65</t>
  </si>
  <si>
    <t>70</t>
  </si>
  <si>
    <t>96</t>
  </si>
  <si>
    <t>92</t>
  </si>
  <si>
    <t>66</t>
  </si>
  <si>
    <t>68</t>
  </si>
  <si>
    <t>69</t>
  </si>
  <si>
    <t>71</t>
  </si>
  <si>
    <t>72</t>
  </si>
  <si>
    <t>73</t>
  </si>
  <si>
    <t>74</t>
  </si>
  <si>
    <t>75</t>
  </si>
  <si>
    <t>76</t>
  </si>
  <si>
    <t>77</t>
  </si>
  <si>
    <t>99</t>
  </si>
  <si>
    <t>88</t>
  </si>
  <si>
    <t>78</t>
  </si>
  <si>
    <t>79</t>
  </si>
  <si>
    <t>81</t>
  </si>
  <si>
    <t>82</t>
  </si>
  <si>
    <t>83</t>
  </si>
  <si>
    <t>84</t>
  </si>
  <si>
    <t>85</t>
  </si>
  <si>
    <t>86</t>
  </si>
  <si>
    <t>87</t>
  </si>
  <si>
    <t>90</t>
  </si>
  <si>
    <t>91</t>
  </si>
  <si>
    <t>94</t>
  </si>
  <si>
    <t>95</t>
  </si>
  <si>
    <t>98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</si>
  <si>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</si>
  <si>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</si>
  <si>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</si>
  <si>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</si>
  <si>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</si>
  <si>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</si>
  <si>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</si>
  <si>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</si>
  <si>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</si>
  <si>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</si>
  <si>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</si>
  <si>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</si>
  <si>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</si>
  <si>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</si>
  <si>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</si>
  <si>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</si>
  <si>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</si>
  <si>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</si>
  <si>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</si>
  <si>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</si>
  <si>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</si>
  <si>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</si>
  <si>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</si>
  <si>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</si>
  <si>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</si>
  <si>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</si>
  <si>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</si>
  <si>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</si>
  <si>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</si>
  <si>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</si>
  <si>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131</t>
  </si>
  <si>
    <t>132</t>
  </si>
  <si>
    <t>133</t>
  </si>
  <si>
    <t>134</t>
  </si>
  <si>
    <t>135</t>
  </si>
  <si>
    <t>136</t>
  </si>
  <si>
    <t>137</t>
  </si>
  <si>
    <t>15a</t>
  </si>
  <si>
    <t>17b</t>
  </si>
  <si>
    <t>Elektoměr nepřímý Smartmetr (pro FVE) 3f, MTP200A, Mbus</t>
  </si>
  <si>
    <t>MTP 200/5 necejchovaný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</si>
</sst>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2" fillId="3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5" fillId="7" borderId="1" xfId="0" applyNumberFormat="1" applyFont="1" applyFill="1" applyBorder="1" applyAlignment="1">
      <alignment horizontal="left" wrapText="1"/>
    </xf>
    <xf numFmtId="49" fontId="6" fillId="7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>
      <selection activeCell="B20" sqref="B20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9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11</v>
      </c>
      <c r="C6" s="3"/>
    </row>
    <row r="7" spans="1:3" x14ac:dyDescent="0.25">
      <c r="A7" s="2" t="s">
        <v>12</v>
      </c>
      <c r="B7" s="5" t="s">
        <v>11</v>
      </c>
      <c r="C7" s="3"/>
    </row>
    <row r="8" spans="1:3" x14ac:dyDescent="0.25">
      <c r="A8" s="2" t="s">
        <v>13</v>
      </c>
      <c r="B8" s="5" t="s">
        <v>11</v>
      </c>
      <c r="C8" s="3"/>
    </row>
    <row r="9" spans="1:3" x14ac:dyDescent="0.25">
      <c r="A9" s="2" t="s">
        <v>14</v>
      </c>
      <c r="B9" s="5" t="s">
        <v>15</v>
      </c>
      <c r="C9" s="3"/>
    </row>
    <row r="10" spans="1:3" x14ac:dyDescent="0.25">
      <c r="A10" s="2" t="s">
        <v>16</v>
      </c>
      <c r="B10" s="5" t="s">
        <v>11</v>
      </c>
      <c r="C10" s="3"/>
    </row>
    <row r="11" spans="1:3" x14ac:dyDescent="0.25">
      <c r="A11" s="2" t="s">
        <v>17</v>
      </c>
      <c r="B11" s="5" t="s">
        <v>18</v>
      </c>
      <c r="C11" s="3"/>
    </row>
    <row r="12" spans="1:3" x14ac:dyDescent="0.25">
      <c r="A12" s="2" t="s">
        <v>19</v>
      </c>
      <c r="B12" s="5" t="s">
        <v>20</v>
      </c>
      <c r="C12" s="3"/>
    </row>
    <row r="13" spans="1:3" x14ac:dyDescent="0.25">
      <c r="A13" s="2" t="s">
        <v>21</v>
      </c>
      <c r="B13" s="5" t="s">
        <v>22</v>
      </c>
      <c r="C13" s="3"/>
    </row>
    <row r="14" spans="1:3" x14ac:dyDescent="0.25">
      <c r="A14" s="2" t="s">
        <v>23</v>
      </c>
      <c r="B14" s="5" t="s">
        <v>24</v>
      </c>
      <c r="C14" s="3"/>
    </row>
    <row r="15" spans="1:3" x14ac:dyDescent="0.25">
      <c r="A15" s="2" t="s">
        <v>11</v>
      </c>
      <c r="B15" s="6" t="s">
        <v>11</v>
      </c>
      <c r="C15" s="3"/>
    </row>
    <row r="16" spans="1:3" x14ac:dyDescent="0.25">
      <c r="A16" s="2" t="s">
        <v>25</v>
      </c>
      <c r="B16" s="7" t="s">
        <v>26</v>
      </c>
      <c r="C16" s="3"/>
    </row>
    <row r="17" spans="1:3" x14ac:dyDescent="0.25">
      <c r="A17" s="2" t="s">
        <v>27</v>
      </c>
      <c r="B17" s="7" t="s">
        <v>28</v>
      </c>
      <c r="C17" s="3"/>
    </row>
    <row r="18" spans="1:3" x14ac:dyDescent="0.25">
      <c r="A18" s="2" t="s">
        <v>29</v>
      </c>
      <c r="B18" s="7" t="s">
        <v>30</v>
      </c>
      <c r="C18" s="3"/>
    </row>
    <row r="19" spans="1:3" x14ac:dyDescent="0.25">
      <c r="A19" s="2" t="s">
        <v>31</v>
      </c>
      <c r="B19" s="7" t="s">
        <v>30</v>
      </c>
      <c r="C19" s="3"/>
    </row>
    <row r="20" spans="1:3" x14ac:dyDescent="0.25">
      <c r="A20" s="2" t="s">
        <v>32</v>
      </c>
      <c r="B20" s="7" t="s">
        <v>30</v>
      </c>
      <c r="C20" s="3"/>
    </row>
    <row r="21" spans="1:3" x14ac:dyDescent="0.25">
      <c r="A21" s="2" t="s">
        <v>33</v>
      </c>
      <c r="B21" s="7" t="s">
        <v>30</v>
      </c>
      <c r="C21" s="3"/>
    </row>
    <row r="22" spans="1:3" x14ac:dyDescent="0.25">
      <c r="A22" s="2" t="s">
        <v>34</v>
      </c>
      <c r="B22" s="7" t="s">
        <v>30</v>
      </c>
      <c r="C22" s="3"/>
    </row>
    <row r="23" spans="1:3" x14ac:dyDescent="0.25">
      <c r="A23" s="2" t="s">
        <v>35</v>
      </c>
      <c r="B23" s="7" t="s">
        <v>30</v>
      </c>
      <c r="C23" s="3"/>
    </row>
    <row r="24" spans="1:3" x14ac:dyDescent="0.25">
      <c r="A24" s="2" t="s">
        <v>36</v>
      </c>
      <c r="B24" s="7" t="s">
        <v>30</v>
      </c>
      <c r="C24" s="3"/>
    </row>
    <row r="25" spans="1:3" x14ac:dyDescent="0.25">
      <c r="A25" s="2" t="s">
        <v>37</v>
      </c>
      <c r="B25" s="7" t="s">
        <v>30</v>
      </c>
      <c r="C25" s="3"/>
    </row>
    <row r="26" spans="1:3" x14ac:dyDescent="0.25">
      <c r="A26" s="2" t="s">
        <v>38</v>
      </c>
      <c r="B26" s="7" t="s">
        <v>39</v>
      </c>
      <c r="C26" s="3"/>
    </row>
    <row r="27" spans="1:3" x14ac:dyDescent="0.25">
      <c r="A27" s="2" t="s">
        <v>40</v>
      </c>
      <c r="B27" s="7" t="s">
        <v>30</v>
      </c>
      <c r="C27" s="3"/>
    </row>
    <row r="28" spans="1:3" x14ac:dyDescent="0.25">
      <c r="A28" s="2" t="s">
        <v>41</v>
      </c>
      <c r="B28" s="7" t="s">
        <v>30</v>
      </c>
      <c r="C28" s="3"/>
    </row>
    <row r="29" spans="1:3" x14ac:dyDescent="0.25">
      <c r="A29" s="2" t="s">
        <v>42</v>
      </c>
      <c r="B29" s="7" t="s">
        <v>30</v>
      </c>
      <c r="C29" s="3"/>
    </row>
    <row r="30" spans="1:3" x14ac:dyDescent="0.25">
      <c r="A30" s="2" t="s">
        <v>43</v>
      </c>
      <c r="B30" s="7" t="s">
        <v>30</v>
      </c>
      <c r="C30" s="3"/>
    </row>
    <row r="31" spans="1:3" ht="24.75" x14ac:dyDescent="0.25">
      <c r="A31" s="8" t="s">
        <v>44</v>
      </c>
      <c r="B31" s="7" t="s">
        <v>45</v>
      </c>
      <c r="C31" s="3"/>
    </row>
    <row r="32" spans="1:3" x14ac:dyDescent="0.25">
      <c r="A32" s="2" t="s">
        <v>46</v>
      </c>
      <c r="B32" s="7" t="s">
        <v>47</v>
      </c>
      <c r="C32" s="3"/>
    </row>
    <row r="33" spans="1:2" x14ac:dyDescent="0.25">
      <c r="A33" s="1" t="s">
        <v>48</v>
      </c>
      <c r="B33" s="1">
        <v>5</v>
      </c>
    </row>
  </sheetData>
  <pageMargins left="0.70866141732283472" right="0.70866141732283472" top="0.78740157480314965" bottom="0.78740157480314965" header="0.31496062992125984" footer="0.31496062992125984"/>
  <pageSetup paperSize="9" scale="9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workbookViewId="0">
      <selection activeCell="B26" sqref="B26"/>
    </sheetView>
  </sheetViews>
  <sheetFormatPr defaultRowHeight="15" x14ac:dyDescent="0.25"/>
  <cols>
    <col min="1" max="1" width="39.28515625" style="1" bestFit="1" customWidth="1"/>
    <col min="2" max="2" width="15" style="10" bestFit="1" customWidth="1"/>
    <col min="3" max="3" width="13.140625" style="10" bestFit="1" customWidth="1"/>
    <col min="6" max="6" width="0" style="9" hidden="1" customWidth="1"/>
  </cols>
  <sheetData>
    <row r="1" spans="1:4" x14ac:dyDescent="0.25">
      <c r="A1" s="2" t="s">
        <v>0</v>
      </c>
      <c r="B1" s="11" t="s">
        <v>232</v>
      </c>
      <c r="C1" s="11" t="s">
        <v>233</v>
      </c>
      <c r="D1" s="3"/>
    </row>
    <row r="2" spans="1:4" x14ac:dyDescent="0.25">
      <c r="A2" s="5" t="s">
        <v>234</v>
      </c>
      <c r="B2" s="18"/>
      <c r="C2" s="18"/>
      <c r="D2" s="3"/>
    </row>
    <row r="3" spans="1:4" x14ac:dyDescent="0.25">
      <c r="A3" s="6" t="s">
        <v>235</v>
      </c>
      <c r="B3" s="13">
        <f>('Výkaz výměr'!F43+'Výkaz výměr'!F48+'Výkaz výměr'!F54)</f>
        <v>0</v>
      </c>
      <c r="C3" s="13"/>
      <c r="D3" s="3"/>
    </row>
    <row r="4" spans="1:4" x14ac:dyDescent="0.25">
      <c r="A4" s="6" t="s">
        <v>236</v>
      </c>
      <c r="B4" s="13">
        <f>B3 * Parametry!B16 / 100</f>
        <v>0</v>
      </c>
      <c r="C4" s="13">
        <f>B3 * Parametry!B17 / 100</f>
        <v>0</v>
      </c>
      <c r="D4" s="3"/>
    </row>
    <row r="5" spans="1:4" x14ac:dyDescent="0.25">
      <c r="A5" s="6" t="s">
        <v>237</v>
      </c>
      <c r="B5" s="13"/>
      <c r="C5" s="13">
        <f>('Výkaz výměr'!F206) + 0</f>
        <v>0</v>
      </c>
      <c r="D5" s="3"/>
    </row>
    <row r="6" spans="1:4" x14ac:dyDescent="0.25">
      <c r="A6" s="6" t="s">
        <v>238</v>
      </c>
      <c r="B6" s="13"/>
      <c r="C6" s="13">
        <f>('Výkaz výměr'!H43+'Výkaz výměr'!H48+'Výkaz výměr'!H54) + ('Výkaz výměr'!H206) + 0</f>
        <v>0</v>
      </c>
      <c r="D6" s="3"/>
    </row>
    <row r="7" spans="1:4" x14ac:dyDescent="0.25">
      <c r="A7" s="7" t="s">
        <v>239</v>
      </c>
      <c r="B7" s="19">
        <f>B3 + B4</f>
        <v>0</v>
      </c>
      <c r="C7" s="19">
        <f>C3 + C4 + C5 + C6</f>
        <v>0</v>
      </c>
      <c r="D7" s="3"/>
    </row>
    <row r="8" spans="1:4" x14ac:dyDescent="0.25">
      <c r="A8" s="6" t="s">
        <v>240</v>
      </c>
      <c r="B8" s="13"/>
      <c r="C8" s="13">
        <f>(C5 + C6) * Parametry!B18 / 100</f>
        <v>0</v>
      </c>
      <c r="D8" s="3"/>
    </row>
    <row r="9" spans="1:4" x14ac:dyDescent="0.25">
      <c r="A9" s="6" t="s">
        <v>241</v>
      </c>
      <c r="B9" s="13"/>
      <c r="C9" s="13">
        <f>0 + 0</f>
        <v>0</v>
      </c>
      <c r="D9" s="3"/>
    </row>
    <row r="10" spans="1:4" x14ac:dyDescent="0.25">
      <c r="A10" s="6" t="s">
        <v>242</v>
      </c>
      <c r="B10" s="13"/>
      <c r="C10" s="13">
        <f>0 + 0</f>
        <v>0</v>
      </c>
      <c r="D10" s="3"/>
    </row>
    <row r="11" spans="1:4" x14ac:dyDescent="0.25">
      <c r="A11" s="6" t="s">
        <v>243</v>
      </c>
      <c r="B11" s="13"/>
      <c r="C11" s="13">
        <f>(C9 + C10) * Parametry!B19 / 100</f>
        <v>0</v>
      </c>
      <c r="D11" s="3"/>
    </row>
    <row r="12" spans="1:4" x14ac:dyDescent="0.25">
      <c r="A12" s="7" t="s">
        <v>244</v>
      </c>
      <c r="B12" s="19">
        <f>B7</f>
        <v>0</v>
      </c>
      <c r="C12" s="19">
        <f>C7 + C8 + C9 + C10 + C11</f>
        <v>0</v>
      </c>
      <c r="D12" s="3"/>
    </row>
    <row r="13" spans="1:4" x14ac:dyDescent="0.25">
      <c r="A13" s="6" t="s">
        <v>245</v>
      </c>
      <c r="B13" s="13"/>
      <c r="C13" s="13">
        <f>(B12 + C12) * Parametry!B20 / 100</f>
        <v>0</v>
      </c>
      <c r="D13" s="3"/>
    </row>
    <row r="14" spans="1:4" x14ac:dyDescent="0.25">
      <c r="A14" s="6" t="s">
        <v>246</v>
      </c>
      <c r="B14" s="13"/>
      <c r="C14" s="13">
        <f>(B12 + C12) * Parametry!B21 / 100</f>
        <v>0</v>
      </c>
      <c r="D14" s="3"/>
    </row>
    <row r="15" spans="1:4" x14ac:dyDescent="0.25">
      <c r="A15" s="6" t="s">
        <v>247</v>
      </c>
      <c r="B15" s="13"/>
      <c r="C15" s="13">
        <f>(B7 + C7) * Parametry!B22 / 100</f>
        <v>0</v>
      </c>
      <c r="D15" s="3"/>
    </row>
    <row r="16" spans="1:4" x14ac:dyDescent="0.25">
      <c r="A16" s="5" t="s">
        <v>248</v>
      </c>
      <c r="B16" s="18"/>
      <c r="C16" s="18">
        <f>B12 + C12 + C13 + C14 + C15</f>
        <v>0</v>
      </c>
      <c r="D16" s="3"/>
    </row>
    <row r="17" spans="1:4" x14ac:dyDescent="0.25">
      <c r="A17" s="6" t="s">
        <v>11</v>
      </c>
      <c r="B17" s="13"/>
      <c r="C17" s="13"/>
      <c r="D17" s="3"/>
    </row>
    <row r="18" spans="1:4" x14ac:dyDescent="0.25">
      <c r="A18" s="5" t="s">
        <v>249</v>
      </c>
      <c r="B18" s="18"/>
      <c r="C18" s="18"/>
      <c r="D18" s="3"/>
    </row>
    <row r="19" spans="1:4" x14ac:dyDescent="0.25">
      <c r="A19" s="6" t="s">
        <v>250</v>
      </c>
      <c r="B19" s="13"/>
      <c r="C19" s="13">
        <f>C12 * Parametry!B23 / 100</f>
        <v>0</v>
      </c>
      <c r="D19" s="3"/>
    </row>
    <row r="20" spans="1:4" x14ac:dyDescent="0.25">
      <c r="A20" s="6" t="s">
        <v>251</v>
      </c>
      <c r="B20" s="13"/>
      <c r="C20" s="13">
        <f>C12 * Parametry!B24 / 100</f>
        <v>0</v>
      </c>
      <c r="D20" s="3"/>
    </row>
    <row r="21" spans="1:4" x14ac:dyDescent="0.25">
      <c r="A21" s="5" t="s">
        <v>252</v>
      </c>
      <c r="B21" s="18"/>
      <c r="C21" s="18">
        <f>C19 + C20</f>
        <v>0</v>
      </c>
      <c r="D21" s="3"/>
    </row>
    <row r="22" spans="1:4" x14ac:dyDescent="0.25">
      <c r="A22" s="6" t="s">
        <v>253</v>
      </c>
      <c r="B22" s="13"/>
      <c r="C22" s="13">
        <f>Parametry!B25 * Parametry!B28 * (C16 * Parametry!B27)^Parametry!B26</f>
        <v>0</v>
      </c>
      <c r="D22" s="3"/>
    </row>
    <row r="23" spans="1:4" x14ac:dyDescent="0.25">
      <c r="A23" s="6" t="s">
        <v>11</v>
      </c>
      <c r="B23" s="13"/>
      <c r="C23" s="13"/>
      <c r="D23" s="3"/>
    </row>
    <row r="24" spans="1:4" x14ac:dyDescent="0.25">
      <c r="A24" s="4" t="s">
        <v>254</v>
      </c>
      <c r="B24" s="12"/>
      <c r="C24" s="12">
        <f>C16 + C21 + C22</f>
        <v>0</v>
      </c>
      <c r="D24" s="3"/>
    </row>
    <row r="25" spans="1:4" x14ac:dyDescent="0.25">
      <c r="A25" s="6" t="s">
        <v>255</v>
      </c>
      <c r="B25" s="13">
        <f>(SUM('Výkaz výměr'!F51:F53)+SUM('Výkaz výměr'!F57:F66,'Výkaz výměr'!F68:F75,'Výkaz výměr'!F77:F80,'Výkaz výměr'!F82:F83,'Výkaz výměr'!F85,'Výkaz výměr'!F87:F88,'Výkaz výměr'!F90:F91,'Výkaz výměr'!F93:F95,'Výkaz výměr'!F97:F102,'Výkaz výměr'!F104:F109,'Výkaz výměr'!F111,'Výkaz výměr'!F116:F118,'Výkaz výměr'!F120:F124,'Výkaz výměr'!F126:F132,'Výkaz výměr'!F134:F137,'Výkaz výměr'!F140:F142,'Výkaz výměr'!F144:F147,'Výkaz výměr'!F149:F172,'Výkaz výměr'!F174:F181,'Výkaz výměr'!F183:F194,'Výkaz výměr'!F196:F205)) + (SUM('Výkaz výměr'!H51:H53)+SUM('Výkaz výměr'!H57:H66,'Výkaz výměr'!H68:H75,'Výkaz výměr'!H77:H80,'Výkaz výměr'!H82:H83,'Výkaz výměr'!H85,'Výkaz výměr'!H87:H88,'Výkaz výměr'!H90:H91,'Výkaz výměr'!H93:H95,'Výkaz výměr'!H97:H102,'Výkaz výměr'!H104:H109,'Výkaz výměr'!H111,'Výkaz výměr'!H116:H118,'Výkaz výměr'!H120:H124,'Výkaz výměr'!H126:H132,'Výkaz výměr'!H134:H137,'Výkaz výměr'!H140:H142,'Výkaz výměr'!H144:H147,'Výkaz výměr'!H149:H172,'Výkaz výměr'!H174:H181,'Výkaz výměr'!H183:H194,'Výkaz výměr'!H196:H204)) + B4 + C4 + C8 + C11 + C13 + C14 + C15 + C21 + C22</f>
        <v>0</v>
      </c>
      <c r="C25" s="13">
        <f>B25 * Parametry!B31 / 100</f>
        <v>0</v>
      </c>
      <c r="D25" s="3"/>
    </row>
    <row r="26" spans="1:4" x14ac:dyDescent="0.25">
      <c r="A26" s="6" t="s">
        <v>256</v>
      </c>
      <c r="B26" s="13">
        <f>(SUM('Výkaz výměr'!F57,'Výkaz výměr'!F68,'Výkaz výměr'!F79,'Výkaz výměr'!F82,'Výkaz výměr'!F93,'Výkaz výměr'!F97,'Výkaz výměr'!F111,'Výkaz výměr'!F116,'Výkaz výměr'!F126,'Výkaz výměr'!F134,'Výkaz výměr'!F140,'Výkaz výměr'!F144,'Výkaz výměr'!F149,'Výkaz výměr'!F155,'Výkaz výměr'!F160,'Výkaz výměr'!F170,'Výkaz výměr'!F174,'Výkaz výměr'!F177,'Výkaz výměr'!F179,'Výkaz výměr'!F183:F184,'Výkaz výměr'!F187:F188,'Výkaz výměr'!F191,'Výkaz výměr'!F193,'Výkaz výměr'!F196,'Výkaz výměr'!F199,'Výkaz výměr'!F202:F203)) + (SUM('Výkaz výměr'!H57,'Výkaz výměr'!H68,'Výkaz výměr'!H79,'Výkaz výměr'!H82,'Výkaz výměr'!H93,'Výkaz výměr'!H97,'Výkaz výměr'!H111,'Výkaz výměr'!H116,'Výkaz výměr'!H126,'Výkaz výměr'!H134,'Výkaz výměr'!H140,'Výkaz výměr'!H144,'Výkaz výměr'!H149,'Výkaz výměr'!H155,'Výkaz výměr'!H160,'Výkaz výměr'!H170,'Výkaz výměr'!H174,'Výkaz výměr'!H177,'Výkaz výměr'!H179,'Výkaz výměr'!H183:H184,'Výkaz výměr'!H187:H188,'Výkaz výměr'!H191,'Výkaz výměr'!H193,'Výkaz výměr'!H196,'Výkaz výměr'!H199,'Výkaz výměr'!H202:H203))</f>
        <v>0</v>
      </c>
      <c r="C26" s="13">
        <f>B26 * Parametry!B32 / 100</f>
        <v>0</v>
      </c>
      <c r="D26" s="3"/>
    </row>
    <row r="27" spans="1:4" x14ac:dyDescent="0.25">
      <c r="A27" s="4" t="s">
        <v>257</v>
      </c>
      <c r="B27" s="12"/>
      <c r="C27" s="12">
        <f>C24 + C25 + C26</f>
        <v>0</v>
      </c>
      <c r="D27" s="3"/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7"/>
  <sheetViews>
    <sheetView tabSelected="1" workbookViewId="0">
      <selection activeCell="N95" sqref="N95"/>
    </sheetView>
  </sheetViews>
  <sheetFormatPr defaultRowHeight="15" x14ac:dyDescent="0.25"/>
  <cols>
    <col min="1" max="1" width="6.140625" style="1" bestFit="1" customWidth="1"/>
    <col min="2" max="2" width="80.7109375" style="24" customWidth="1"/>
    <col min="3" max="3" width="4" style="1" bestFit="1" customWidth="1"/>
    <col min="4" max="4" width="8.85546875" style="10" bestFit="1" customWidth="1"/>
    <col min="5" max="5" width="9.85546875" style="10" bestFit="1" customWidth="1"/>
    <col min="6" max="6" width="13.42578125" style="10" bestFit="1" customWidth="1"/>
    <col min="7" max="7" width="7.85546875" style="10" bestFit="1" customWidth="1"/>
    <col min="8" max="8" width="13.140625" style="10" bestFit="1" customWidth="1"/>
    <col min="9" max="9" width="9.85546875" style="10" bestFit="1" customWidth="1"/>
    <col min="10" max="10" width="13.140625" style="10" bestFit="1" customWidth="1"/>
    <col min="13" max="13" width="11" style="9" hidden="1" customWidth="1"/>
  </cols>
  <sheetData>
    <row r="1" spans="1:13" x14ac:dyDescent="0.25">
      <c r="A1" s="2" t="s">
        <v>49</v>
      </c>
      <c r="B1" s="8" t="s">
        <v>0</v>
      </c>
      <c r="C1" s="2" t="s">
        <v>50</v>
      </c>
      <c r="D1" s="11" t="s">
        <v>51</v>
      </c>
      <c r="E1" s="11" t="s">
        <v>52</v>
      </c>
      <c r="F1" s="11" t="s">
        <v>53</v>
      </c>
      <c r="G1" s="11" t="s">
        <v>54</v>
      </c>
      <c r="H1" s="11" t="s">
        <v>55</v>
      </c>
      <c r="I1" s="11" t="s">
        <v>56</v>
      </c>
      <c r="J1" s="11" t="s">
        <v>57</v>
      </c>
      <c r="K1" s="3"/>
      <c r="L1" s="3"/>
      <c r="M1" s="9">
        <f>Parametry!B33/100*F58+Parametry!B33/100*F59+Parametry!B33/100*F60+Parametry!B33/100*F61+Parametry!B33/100*F62+Parametry!B33/100*F63+Parametry!B33/100*F64+Parametry!B33/100*F65+Parametry!B33/100*F66+Parametry!B33/100*F69+Parametry!B33/100*F70+Parametry!B33/100*F71+Parametry!B33/100*F72+Parametry!B33/100*F73+Parametry!B33/100*F74+Parametry!B33/100*F75+Parametry!B33/100*F77+Parametry!B33/100*F78+Parametry!B33/100*F80+Parametry!B33/100*F83+Parametry!B33/100*F85+Parametry!B33/100*F87+Parametry!B33/100*F88</f>
        <v>0</v>
      </c>
    </row>
    <row r="2" spans="1:13" x14ac:dyDescent="0.25">
      <c r="A2" s="4" t="s">
        <v>11</v>
      </c>
      <c r="B2" s="20" t="s">
        <v>58</v>
      </c>
      <c r="C2" s="4" t="s">
        <v>11</v>
      </c>
      <c r="D2" s="12"/>
      <c r="E2" s="12"/>
      <c r="F2" s="12"/>
      <c r="G2" s="12"/>
      <c r="H2" s="12"/>
      <c r="I2" s="12"/>
      <c r="J2" s="12"/>
      <c r="K2" s="3"/>
      <c r="L2" s="3"/>
      <c r="M2" s="9">
        <f>M1+Parametry!B33/100*F90+Parametry!B33/100*F91+Parametry!B33/100*F94+Parametry!B33/100*F95+Parametry!B33/100*F98+Parametry!B33/100*F99+Parametry!B33/100*F100+Parametry!B33/100*F101+Parametry!B33/100*F102+Parametry!B33/100*F104+Parametry!B33/100*F105+Parametry!B33/100*F106+Parametry!B33/100*F107+Parametry!B33/100*F108+Parametry!B33/100*F109+Parametry!B33/100*F112+Parametry!B33/100*F113+Parametry!B33/100*F114+Parametry!B33/100*F117+Parametry!B33/100*F118+Parametry!B33/100*F120+Parametry!B33/100*F121</f>
        <v>0</v>
      </c>
    </row>
    <row r="3" spans="1:13" x14ac:dyDescent="0.25">
      <c r="A3" s="6" t="s">
        <v>258</v>
      </c>
      <c r="B3" s="21" t="s">
        <v>59</v>
      </c>
      <c r="C3" s="6" t="s">
        <v>60</v>
      </c>
      <c r="D3" s="13">
        <v>1</v>
      </c>
      <c r="E3" s="13"/>
      <c r="F3" s="13">
        <f t="shared" ref="F3:F10" si="0">D3*E3</f>
        <v>0</v>
      </c>
      <c r="G3" s="13"/>
      <c r="H3" s="13">
        <f t="shared" ref="H3:H10" si="1">D3*G3</f>
        <v>0</v>
      </c>
      <c r="I3" s="13">
        <f t="shared" ref="I3:J10" si="2">E3+G3</f>
        <v>0</v>
      </c>
      <c r="J3" s="13">
        <f t="shared" si="2"/>
        <v>0</v>
      </c>
      <c r="K3" s="3"/>
      <c r="L3" s="3"/>
      <c r="M3" s="9">
        <f>M2+Parametry!B33/100*F122+Parametry!B33/100*F123+Parametry!B33/100*F124+Parametry!B33/100*F127+Parametry!B33/100*F128+Parametry!B33/100*F129+Parametry!B33/100*F130+Parametry!B33/100*F131+Parametry!B33/100*F132+Parametry!B33/100*F135+Parametry!B33/100*F136+Parametry!B33/100*F137+Parametry!B33/100*F138+Parametry!B33/100*F141+Parametry!B33/100*F142+Parametry!B33/100*F145+Parametry!B33/100*F146+Parametry!B33/100*F147+Parametry!B33/100*F150+Parametry!B33/100*F151+Parametry!B33/100*F152+Parametry!B33/100*F153</f>
        <v>0</v>
      </c>
    </row>
    <row r="4" spans="1:13" x14ac:dyDescent="0.25">
      <c r="A4" s="6" t="s">
        <v>260</v>
      </c>
      <c r="B4" s="21" t="s">
        <v>61</v>
      </c>
      <c r="C4" s="6" t="s">
        <v>62</v>
      </c>
      <c r="D4" s="13">
        <v>1</v>
      </c>
      <c r="E4" s="13"/>
      <c r="F4" s="13">
        <f t="shared" si="0"/>
        <v>0</v>
      </c>
      <c r="G4" s="13"/>
      <c r="H4" s="13">
        <f t="shared" si="1"/>
        <v>0</v>
      </c>
      <c r="I4" s="13">
        <f t="shared" si="2"/>
        <v>0</v>
      </c>
      <c r="J4" s="13">
        <f t="shared" si="2"/>
        <v>0</v>
      </c>
      <c r="K4" s="3"/>
      <c r="L4" s="3"/>
      <c r="M4" s="9">
        <f>M3+Parametry!B33/100*F154+Parametry!B33/100*F156+Parametry!B33/100*F157+Parametry!B33/100*F158+Parametry!B33/100*F159+Parametry!B33/100*F161+Parametry!B33/100*F162+Parametry!B33/100*F163+Parametry!B33/100*F164+Parametry!B33/100*F165+Parametry!B33/100*F166+Parametry!B33/100*F167+Parametry!B33/100*F168+Parametry!B33/100*F169+Parametry!B33/100*F171+Parametry!B33/100*F172+Parametry!B33/100*F175+Parametry!B33/100*F176+Parametry!B33/100*F178+Parametry!B33/100*F180+Parametry!B33/100*F181+Parametry!B33/100*F185</f>
        <v>0</v>
      </c>
    </row>
    <row r="5" spans="1:13" x14ac:dyDescent="0.25">
      <c r="A5" s="6" t="s">
        <v>259</v>
      </c>
      <c r="B5" s="21" t="s">
        <v>63</v>
      </c>
      <c r="C5" s="6" t="s">
        <v>60</v>
      </c>
      <c r="D5" s="13">
        <v>1</v>
      </c>
      <c r="E5" s="13"/>
      <c r="F5" s="13">
        <f t="shared" si="0"/>
        <v>0</v>
      </c>
      <c r="G5" s="13"/>
      <c r="H5" s="13">
        <f t="shared" si="1"/>
        <v>0</v>
      </c>
      <c r="I5" s="13">
        <f t="shared" si="2"/>
        <v>0</v>
      </c>
      <c r="J5" s="13">
        <f t="shared" si="2"/>
        <v>0</v>
      </c>
      <c r="K5" s="3"/>
      <c r="L5" s="3"/>
    </row>
    <row r="6" spans="1:13" x14ac:dyDescent="0.25">
      <c r="A6" s="6" t="s">
        <v>269</v>
      </c>
      <c r="B6" s="21" t="s">
        <v>64</v>
      </c>
      <c r="C6" s="6" t="s">
        <v>60</v>
      </c>
      <c r="D6" s="13">
        <v>1</v>
      </c>
      <c r="E6" s="13"/>
      <c r="F6" s="13">
        <f t="shared" si="0"/>
        <v>0</v>
      </c>
      <c r="G6" s="13"/>
      <c r="H6" s="13">
        <f t="shared" si="1"/>
        <v>0</v>
      </c>
      <c r="I6" s="13">
        <f t="shared" si="2"/>
        <v>0</v>
      </c>
      <c r="J6" s="13">
        <f t="shared" si="2"/>
        <v>0</v>
      </c>
      <c r="K6" s="3"/>
      <c r="L6" s="3"/>
    </row>
    <row r="7" spans="1:13" x14ac:dyDescent="0.25">
      <c r="A7" s="6" t="s">
        <v>270</v>
      </c>
      <c r="B7" s="21" t="s">
        <v>65</v>
      </c>
      <c r="C7" s="6" t="s">
        <v>60</v>
      </c>
      <c r="D7" s="13">
        <v>3</v>
      </c>
      <c r="E7" s="13"/>
      <c r="F7" s="13">
        <f t="shared" si="0"/>
        <v>0</v>
      </c>
      <c r="G7" s="13"/>
      <c r="H7" s="13">
        <f t="shared" si="1"/>
        <v>0</v>
      </c>
      <c r="I7" s="13">
        <f t="shared" si="2"/>
        <v>0</v>
      </c>
      <c r="J7" s="13">
        <f t="shared" si="2"/>
        <v>0</v>
      </c>
      <c r="K7" s="3"/>
      <c r="L7" s="3"/>
    </row>
    <row r="8" spans="1:13" x14ac:dyDescent="0.25">
      <c r="A8" s="6" t="s">
        <v>264</v>
      </c>
      <c r="B8" s="21" t="s">
        <v>66</v>
      </c>
      <c r="C8" s="6" t="s">
        <v>60</v>
      </c>
      <c r="D8" s="13">
        <v>3</v>
      </c>
      <c r="E8" s="13"/>
      <c r="F8" s="13">
        <f t="shared" si="0"/>
        <v>0</v>
      </c>
      <c r="G8" s="13"/>
      <c r="H8" s="13">
        <f t="shared" si="1"/>
        <v>0</v>
      </c>
      <c r="I8" s="13">
        <f t="shared" si="2"/>
        <v>0</v>
      </c>
      <c r="J8" s="13">
        <f t="shared" si="2"/>
        <v>0</v>
      </c>
      <c r="K8" s="3"/>
      <c r="L8" s="3"/>
    </row>
    <row r="9" spans="1:13" x14ac:dyDescent="0.25">
      <c r="A9" s="6" t="s">
        <v>273</v>
      </c>
      <c r="B9" s="21" t="s">
        <v>67</v>
      </c>
      <c r="C9" s="6" t="s">
        <v>60</v>
      </c>
      <c r="D9" s="13">
        <v>2</v>
      </c>
      <c r="E9" s="13"/>
      <c r="F9" s="13">
        <f t="shared" si="0"/>
        <v>0</v>
      </c>
      <c r="G9" s="13"/>
      <c r="H9" s="13">
        <f t="shared" si="1"/>
        <v>0</v>
      </c>
      <c r="I9" s="13">
        <f t="shared" si="2"/>
        <v>0</v>
      </c>
      <c r="J9" s="13">
        <f t="shared" si="2"/>
        <v>0</v>
      </c>
      <c r="K9" s="3"/>
      <c r="L9" s="3"/>
    </row>
    <row r="10" spans="1:13" x14ac:dyDescent="0.25">
      <c r="A10" s="6" t="s">
        <v>271</v>
      </c>
      <c r="B10" s="21" t="s">
        <v>68</v>
      </c>
      <c r="C10" s="6" t="s">
        <v>60</v>
      </c>
      <c r="D10" s="13">
        <v>2</v>
      </c>
      <c r="E10" s="13"/>
      <c r="F10" s="13">
        <f t="shared" si="0"/>
        <v>0</v>
      </c>
      <c r="G10" s="13"/>
      <c r="H10" s="13">
        <f t="shared" si="1"/>
        <v>0</v>
      </c>
      <c r="I10" s="13">
        <f t="shared" si="2"/>
        <v>0</v>
      </c>
      <c r="J10" s="13">
        <f t="shared" si="2"/>
        <v>0</v>
      </c>
      <c r="K10" s="3"/>
      <c r="L10" s="3"/>
    </row>
    <row r="11" spans="1:13" x14ac:dyDescent="0.25">
      <c r="A11" s="4" t="s">
        <v>11</v>
      </c>
      <c r="B11" s="20" t="s">
        <v>69</v>
      </c>
      <c r="C11" s="4" t="s">
        <v>11</v>
      </c>
      <c r="D11" s="12"/>
      <c r="E11" s="12"/>
      <c r="F11" s="12">
        <f>SUM(F3:F10)</f>
        <v>0</v>
      </c>
      <c r="G11" s="12"/>
      <c r="H11" s="12">
        <f>SUM(H3:H10)</f>
        <v>0</v>
      </c>
      <c r="I11" s="12"/>
      <c r="J11" s="12">
        <f>SUM(J3:J10)</f>
        <v>0</v>
      </c>
      <c r="K11" s="3"/>
      <c r="L11" s="3"/>
    </row>
    <row r="12" spans="1:13" x14ac:dyDescent="0.25">
      <c r="A12" s="6" t="s">
        <v>11</v>
      </c>
      <c r="B12" s="21" t="s">
        <v>11</v>
      </c>
      <c r="C12" s="6" t="s">
        <v>11</v>
      </c>
      <c r="D12" s="13"/>
      <c r="E12" s="13"/>
      <c r="F12" s="13"/>
      <c r="G12" s="13"/>
      <c r="H12" s="13"/>
      <c r="I12" s="13">
        <f>E12+G12</f>
        <v>0</v>
      </c>
      <c r="J12" s="13">
        <f>F12+H12</f>
        <v>0</v>
      </c>
      <c r="K12" s="3"/>
      <c r="L12" s="3"/>
    </row>
    <row r="13" spans="1:13" x14ac:dyDescent="0.25">
      <c r="A13" s="4" t="s">
        <v>11</v>
      </c>
      <c r="B13" s="20" t="s">
        <v>70</v>
      </c>
      <c r="C13" s="4" t="s">
        <v>11</v>
      </c>
      <c r="D13" s="12"/>
      <c r="E13" s="12"/>
      <c r="F13" s="12"/>
      <c r="G13" s="12"/>
      <c r="H13" s="12"/>
      <c r="I13" s="12"/>
      <c r="J13" s="12"/>
      <c r="K13" s="3"/>
      <c r="L13" s="3"/>
    </row>
    <row r="14" spans="1:13" ht="24.75" x14ac:dyDescent="0.25">
      <c r="A14" s="6" t="s">
        <v>272</v>
      </c>
      <c r="B14" s="21" t="s">
        <v>71</v>
      </c>
      <c r="C14" s="6" t="s">
        <v>62</v>
      </c>
      <c r="D14" s="13">
        <v>3</v>
      </c>
      <c r="E14" s="13"/>
      <c r="F14" s="13">
        <f t="shared" ref="F14:F19" si="3">D14*E14</f>
        <v>0</v>
      </c>
      <c r="G14" s="13"/>
      <c r="H14" s="13">
        <f t="shared" ref="H14:H19" si="4">D14*G14</f>
        <v>0</v>
      </c>
      <c r="I14" s="13">
        <f t="shared" ref="I14:J19" si="5">E14+G14</f>
        <v>0</v>
      </c>
      <c r="J14" s="13">
        <f t="shared" si="5"/>
        <v>0</v>
      </c>
      <c r="K14" s="3"/>
      <c r="L14" s="3"/>
    </row>
    <row r="15" spans="1:13" x14ac:dyDescent="0.25">
      <c r="A15" s="6" t="s">
        <v>268</v>
      </c>
      <c r="B15" s="21" t="s">
        <v>72</v>
      </c>
      <c r="C15" s="6" t="s">
        <v>60</v>
      </c>
      <c r="D15" s="13">
        <v>2</v>
      </c>
      <c r="E15" s="13"/>
      <c r="F15" s="13">
        <f t="shared" si="3"/>
        <v>0</v>
      </c>
      <c r="G15" s="13"/>
      <c r="H15" s="13">
        <f t="shared" si="4"/>
        <v>0</v>
      </c>
      <c r="I15" s="13">
        <f t="shared" si="5"/>
        <v>0</v>
      </c>
      <c r="J15" s="13">
        <f t="shared" si="5"/>
        <v>0</v>
      </c>
      <c r="K15" s="3"/>
      <c r="L15" s="3"/>
    </row>
    <row r="16" spans="1:13" x14ac:dyDescent="0.25">
      <c r="A16" s="6" t="s">
        <v>262</v>
      </c>
      <c r="B16" s="21" t="s">
        <v>73</v>
      </c>
      <c r="C16" s="6" t="s">
        <v>60</v>
      </c>
      <c r="D16" s="13">
        <v>1</v>
      </c>
      <c r="E16" s="13"/>
      <c r="F16" s="13">
        <f t="shared" si="3"/>
        <v>0</v>
      </c>
      <c r="G16" s="13"/>
      <c r="H16" s="13">
        <f t="shared" si="4"/>
        <v>0</v>
      </c>
      <c r="I16" s="13">
        <f t="shared" si="5"/>
        <v>0</v>
      </c>
      <c r="J16" s="13">
        <f t="shared" si="5"/>
        <v>0</v>
      </c>
      <c r="K16" s="3"/>
      <c r="L16" s="3"/>
    </row>
    <row r="17" spans="1:12" x14ac:dyDescent="0.25">
      <c r="A17" s="6" t="s">
        <v>47</v>
      </c>
      <c r="B17" s="21" t="s">
        <v>74</v>
      </c>
      <c r="C17" s="6" t="s">
        <v>60</v>
      </c>
      <c r="D17" s="13">
        <v>1</v>
      </c>
      <c r="E17" s="13"/>
      <c r="F17" s="13">
        <f t="shared" si="3"/>
        <v>0</v>
      </c>
      <c r="G17" s="13"/>
      <c r="H17" s="13">
        <f t="shared" si="4"/>
        <v>0</v>
      </c>
      <c r="I17" s="13">
        <f t="shared" si="5"/>
        <v>0</v>
      </c>
      <c r="J17" s="13">
        <f t="shared" si="5"/>
        <v>0</v>
      </c>
      <c r="K17" s="3"/>
      <c r="L17" s="3"/>
    </row>
    <row r="18" spans="1:12" x14ac:dyDescent="0.25">
      <c r="A18" s="6" t="s">
        <v>274</v>
      </c>
      <c r="B18" s="21" t="s">
        <v>75</v>
      </c>
      <c r="C18" s="6" t="s">
        <v>60</v>
      </c>
      <c r="D18" s="13">
        <v>1</v>
      </c>
      <c r="E18" s="13"/>
      <c r="F18" s="13">
        <f t="shared" si="3"/>
        <v>0</v>
      </c>
      <c r="G18" s="13"/>
      <c r="H18" s="13">
        <f t="shared" si="4"/>
        <v>0</v>
      </c>
      <c r="I18" s="13">
        <f t="shared" si="5"/>
        <v>0</v>
      </c>
      <c r="J18" s="13">
        <f t="shared" si="5"/>
        <v>0</v>
      </c>
      <c r="K18" s="3"/>
      <c r="L18" s="3"/>
    </row>
    <row r="19" spans="1:12" x14ac:dyDescent="0.25">
      <c r="A19" s="6" t="s">
        <v>275</v>
      </c>
      <c r="B19" s="21" t="s">
        <v>76</v>
      </c>
      <c r="C19" s="6" t="s">
        <v>60</v>
      </c>
      <c r="D19" s="13">
        <v>1</v>
      </c>
      <c r="E19" s="13"/>
      <c r="F19" s="13">
        <f t="shared" si="3"/>
        <v>0</v>
      </c>
      <c r="G19" s="13"/>
      <c r="H19" s="13">
        <f t="shared" si="4"/>
        <v>0</v>
      </c>
      <c r="I19" s="13">
        <f t="shared" si="5"/>
        <v>0</v>
      </c>
      <c r="J19" s="13">
        <f t="shared" si="5"/>
        <v>0</v>
      </c>
      <c r="K19" s="3"/>
      <c r="L19" s="3"/>
    </row>
    <row r="20" spans="1:12" x14ac:dyDescent="0.25">
      <c r="A20" s="14" t="s">
        <v>11</v>
      </c>
      <c r="B20" s="22" t="s">
        <v>77</v>
      </c>
      <c r="C20" s="14" t="s">
        <v>11</v>
      </c>
      <c r="D20" s="15"/>
      <c r="E20" s="15"/>
      <c r="F20" s="15"/>
      <c r="G20" s="15"/>
      <c r="H20" s="15"/>
      <c r="I20" s="15"/>
      <c r="J20" s="15"/>
      <c r="K20" s="3"/>
      <c r="L20" s="3"/>
    </row>
    <row r="21" spans="1:12" x14ac:dyDescent="0.25">
      <c r="A21" s="6" t="s">
        <v>261</v>
      </c>
      <c r="B21" s="21" t="s">
        <v>78</v>
      </c>
      <c r="C21" s="6" t="s">
        <v>62</v>
      </c>
      <c r="D21" s="13">
        <v>15</v>
      </c>
      <c r="E21" s="13"/>
      <c r="F21" s="13">
        <f>D21*E21</f>
        <v>0</v>
      </c>
      <c r="G21" s="13"/>
      <c r="H21" s="13">
        <f>D21*G21</f>
        <v>0</v>
      </c>
      <c r="I21" s="13">
        <f t="shared" ref="I21:I42" si="6">E21+G21</f>
        <v>0</v>
      </c>
      <c r="J21" s="13">
        <f t="shared" ref="J21:J42" si="7">F21+H21</f>
        <v>0</v>
      </c>
      <c r="K21" s="3"/>
      <c r="L21" s="3"/>
    </row>
    <row r="22" spans="1:12" x14ac:dyDescent="0.25">
      <c r="A22" s="6" t="s">
        <v>393</v>
      </c>
      <c r="B22" s="21" t="s">
        <v>396</v>
      </c>
      <c r="C22" s="6" t="s">
        <v>62</v>
      </c>
      <c r="D22" s="13">
        <v>3</v>
      </c>
      <c r="E22" s="13"/>
      <c r="F22" s="13">
        <f>D22*E22</f>
        <v>0</v>
      </c>
      <c r="G22" s="13"/>
      <c r="H22" s="13">
        <f>D22*G22</f>
        <v>0</v>
      </c>
      <c r="I22" s="13">
        <f t="shared" ref="I22" si="8">E22+G22</f>
        <v>0</v>
      </c>
      <c r="J22" s="13">
        <f t="shared" ref="J22" si="9">F22+H22</f>
        <v>0</v>
      </c>
      <c r="K22" s="3"/>
      <c r="L22" s="3"/>
    </row>
    <row r="23" spans="1:12" x14ac:dyDescent="0.25">
      <c r="A23" s="6" t="s">
        <v>276</v>
      </c>
      <c r="B23" s="21" t="s">
        <v>79</v>
      </c>
      <c r="C23" s="6" t="s">
        <v>60</v>
      </c>
      <c r="D23" s="13">
        <v>22</v>
      </c>
      <c r="E23" s="13"/>
      <c r="F23" s="13">
        <f t="shared" ref="F23:F34" si="10">D23*E23</f>
        <v>0</v>
      </c>
      <c r="G23" s="13"/>
      <c r="H23" s="13">
        <f t="shared" ref="H23:H34" si="11">D23*G23</f>
        <v>0</v>
      </c>
      <c r="I23" s="13">
        <f t="shared" si="6"/>
        <v>0</v>
      </c>
      <c r="J23" s="13">
        <f t="shared" si="7"/>
        <v>0</v>
      </c>
      <c r="K23" s="3"/>
      <c r="L23" s="3"/>
    </row>
    <row r="24" spans="1:12" x14ac:dyDescent="0.25">
      <c r="A24" s="6" t="s">
        <v>280</v>
      </c>
      <c r="B24" s="21" t="s">
        <v>80</v>
      </c>
      <c r="C24" s="6" t="s">
        <v>60</v>
      </c>
      <c r="D24" s="13">
        <v>21</v>
      </c>
      <c r="E24" s="13"/>
      <c r="F24" s="13">
        <f t="shared" si="10"/>
        <v>0</v>
      </c>
      <c r="G24" s="13"/>
      <c r="H24" s="13">
        <f t="shared" si="11"/>
        <v>0</v>
      </c>
      <c r="I24" s="13">
        <f t="shared" si="6"/>
        <v>0</v>
      </c>
      <c r="J24" s="13">
        <f t="shared" si="7"/>
        <v>0</v>
      </c>
      <c r="K24" s="3"/>
      <c r="L24" s="3"/>
    </row>
    <row r="25" spans="1:12" x14ac:dyDescent="0.25">
      <c r="A25" s="6" t="s">
        <v>394</v>
      </c>
      <c r="B25" s="21" t="s">
        <v>395</v>
      </c>
      <c r="C25" s="6" t="s">
        <v>60</v>
      </c>
      <c r="D25" s="13">
        <v>1</v>
      </c>
      <c r="E25" s="13"/>
      <c r="F25" s="13">
        <f t="shared" ref="F25" si="12">D25*E25</f>
        <v>0</v>
      </c>
      <c r="G25" s="13"/>
      <c r="H25" s="13">
        <f t="shared" ref="H25" si="13">D25*G25</f>
        <v>0</v>
      </c>
      <c r="I25" s="13">
        <f t="shared" ref="I25" si="14">E25+G25</f>
        <v>0</v>
      </c>
      <c r="J25" s="13">
        <f t="shared" ref="J25" si="15">F25+H25</f>
        <v>0</v>
      </c>
      <c r="K25" s="3"/>
      <c r="L25" s="3"/>
    </row>
    <row r="26" spans="1:12" x14ac:dyDescent="0.25">
      <c r="A26" s="6" t="s">
        <v>263</v>
      </c>
      <c r="B26" s="21" t="s">
        <v>81</v>
      </c>
      <c r="C26" s="6" t="s">
        <v>60</v>
      </c>
      <c r="D26" s="13">
        <v>3</v>
      </c>
      <c r="E26" s="13"/>
      <c r="F26" s="13">
        <f t="shared" si="10"/>
        <v>0</v>
      </c>
      <c r="G26" s="13"/>
      <c r="H26" s="13">
        <f t="shared" si="11"/>
        <v>0</v>
      </c>
      <c r="I26" s="13">
        <f t="shared" si="6"/>
        <v>0</v>
      </c>
      <c r="J26" s="13">
        <f t="shared" si="7"/>
        <v>0</v>
      </c>
      <c r="K26" s="3"/>
      <c r="L26" s="3"/>
    </row>
    <row r="27" spans="1:12" x14ac:dyDescent="0.25">
      <c r="A27" s="6" t="s">
        <v>287</v>
      </c>
      <c r="B27" s="21" t="s">
        <v>67</v>
      </c>
      <c r="C27" s="6" t="s">
        <v>60</v>
      </c>
      <c r="D27" s="13">
        <v>11</v>
      </c>
      <c r="E27" s="13"/>
      <c r="F27" s="13">
        <f t="shared" si="10"/>
        <v>0</v>
      </c>
      <c r="G27" s="13"/>
      <c r="H27" s="13">
        <f t="shared" si="11"/>
        <v>0</v>
      </c>
      <c r="I27" s="13">
        <f t="shared" si="6"/>
        <v>0</v>
      </c>
      <c r="J27" s="13">
        <f t="shared" si="7"/>
        <v>0</v>
      </c>
      <c r="K27" s="3"/>
      <c r="L27" s="3"/>
    </row>
    <row r="28" spans="1:12" x14ac:dyDescent="0.25">
      <c r="A28" s="6" t="s">
        <v>288</v>
      </c>
      <c r="B28" s="21" t="s">
        <v>82</v>
      </c>
      <c r="C28" s="6" t="s">
        <v>60</v>
      </c>
      <c r="D28" s="13">
        <v>18</v>
      </c>
      <c r="E28" s="13"/>
      <c r="F28" s="13">
        <f t="shared" si="10"/>
        <v>0</v>
      </c>
      <c r="G28" s="13"/>
      <c r="H28" s="13">
        <f t="shared" si="11"/>
        <v>0</v>
      </c>
      <c r="I28" s="13">
        <f t="shared" si="6"/>
        <v>0</v>
      </c>
      <c r="J28" s="13">
        <f t="shared" si="7"/>
        <v>0</v>
      </c>
      <c r="K28" s="3"/>
      <c r="L28" s="3"/>
    </row>
    <row r="29" spans="1:12" x14ac:dyDescent="0.25">
      <c r="A29" s="6" t="s">
        <v>45</v>
      </c>
      <c r="B29" s="21" t="s">
        <v>83</v>
      </c>
      <c r="C29" s="6" t="s">
        <v>60</v>
      </c>
      <c r="D29" s="13">
        <v>3</v>
      </c>
      <c r="E29" s="13"/>
      <c r="F29" s="13">
        <f t="shared" si="10"/>
        <v>0</v>
      </c>
      <c r="G29" s="13"/>
      <c r="H29" s="13">
        <f t="shared" si="11"/>
        <v>0</v>
      </c>
      <c r="I29" s="13">
        <f t="shared" si="6"/>
        <v>0</v>
      </c>
      <c r="J29" s="13">
        <f t="shared" si="7"/>
        <v>0</v>
      </c>
      <c r="K29" s="3"/>
      <c r="L29" s="3"/>
    </row>
    <row r="30" spans="1:12" x14ac:dyDescent="0.25">
      <c r="A30" s="6" t="s">
        <v>289</v>
      </c>
      <c r="B30" s="21" t="s">
        <v>84</v>
      </c>
      <c r="C30" s="6" t="s">
        <v>60</v>
      </c>
      <c r="D30" s="13">
        <v>2</v>
      </c>
      <c r="E30" s="13"/>
      <c r="F30" s="13">
        <f t="shared" si="10"/>
        <v>0</v>
      </c>
      <c r="G30" s="13"/>
      <c r="H30" s="13">
        <f t="shared" si="11"/>
        <v>0</v>
      </c>
      <c r="I30" s="13">
        <f t="shared" si="6"/>
        <v>0</v>
      </c>
      <c r="J30" s="13">
        <f t="shared" si="7"/>
        <v>0</v>
      </c>
      <c r="K30" s="3"/>
      <c r="L30" s="3"/>
    </row>
    <row r="31" spans="1:12" x14ac:dyDescent="0.25">
      <c r="A31" s="6" t="s">
        <v>290</v>
      </c>
      <c r="B31" s="21" t="s">
        <v>65</v>
      </c>
      <c r="C31" s="6" t="s">
        <v>60</v>
      </c>
      <c r="D31" s="13">
        <v>11</v>
      </c>
      <c r="E31" s="13"/>
      <c r="F31" s="13">
        <f t="shared" si="10"/>
        <v>0</v>
      </c>
      <c r="G31" s="13"/>
      <c r="H31" s="13">
        <f t="shared" si="11"/>
        <v>0</v>
      </c>
      <c r="I31" s="13">
        <f t="shared" si="6"/>
        <v>0</v>
      </c>
      <c r="J31" s="13">
        <f t="shared" si="7"/>
        <v>0</v>
      </c>
      <c r="K31" s="3"/>
      <c r="L31" s="3"/>
    </row>
    <row r="32" spans="1:12" x14ac:dyDescent="0.25">
      <c r="A32" s="6" t="s">
        <v>291</v>
      </c>
      <c r="B32" s="21" t="s">
        <v>66</v>
      </c>
      <c r="C32" s="6" t="s">
        <v>60</v>
      </c>
      <c r="D32" s="13">
        <v>6</v>
      </c>
      <c r="E32" s="13"/>
      <c r="F32" s="13">
        <f t="shared" si="10"/>
        <v>0</v>
      </c>
      <c r="G32" s="13"/>
      <c r="H32" s="13">
        <f t="shared" si="11"/>
        <v>0</v>
      </c>
      <c r="I32" s="13">
        <f t="shared" si="6"/>
        <v>0</v>
      </c>
      <c r="J32" s="13">
        <f t="shared" si="7"/>
        <v>0</v>
      </c>
      <c r="K32" s="3"/>
      <c r="L32" s="3"/>
    </row>
    <row r="33" spans="1:12" x14ac:dyDescent="0.25">
      <c r="A33" s="6" t="s">
        <v>286</v>
      </c>
      <c r="B33" s="21" t="s">
        <v>85</v>
      </c>
      <c r="C33" s="6" t="s">
        <v>60</v>
      </c>
      <c r="D33" s="13">
        <v>1</v>
      </c>
      <c r="E33" s="13"/>
      <c r="F33" s="13">
        <f t="shared" si="10"/>
        <v>0</v>
      </c>
      <c r="G33" s="13"/>
      <c r="H33" s="13">
        <f t="shared" si="11"/>
        <v>0</v>
      </c>
      <c r="I33" s="13">
        <f t="shared" si="6"/>
        <v>0</v>
      </c>
      <c r="J33" s="13">
        <f t="shared" si="7"/>
        <v>0</v>
      </c>
      <c r="K33" s="3"/>
      <c r="L33" s="3"/>
    </row>
    <row r="34" spans="1:12" x14ac:dyDescent="0.25">
      <c r="A34" s="6" t="s">
        <v>292</v>
      </c>
      <c r="B34" s="21" t="s">
        <v>64</v>
      </c>
      <c r="C34" s="6" t="s">
        <v>60</v>
      </c>
      <c r="D34" s="13">
        <v>3</v>
      </c>
      <c r="E34" s="13"/>
      <c r="F34" s="13">
        <f t="shared" si="10"/>
        <v>0</v>
      </c>
      <c r="G34" s="13"/>
      <c r="H34" s="13">
        <f t="shared" si="11"/>
        <v>0</v>
      </c>
      <c r="I34" s="13">
        <f t="shared" si="6"/>
        <v>0</v>
      </c>
      <c r="J34" s="13">
        <f t="shared" si="7"/>
        <v>0</v>
      </c>
      <c r="K34" s="3"/>
      <c r="L34" s="3"/>
    </row>
    <row r="35" spans="1:12" x14ac:dyDescent="0.25">
      <c r="A35" s="6" t="s">
        <v>11</v>
      </c>
      <c r="B35" s="21" t="s">
        <v>11</v>
      </c>
      <c r="C35" s="6" t="s">
        <v>11</v>
      </c>
      <c r="D35" s="13"/>
      <c r="E35" s="13"/>
      <c r="F35" s="13"/>
      <c r="G35" s="13"/>
      <c r="H35" s="13"/>
      <c r="I35" s="13">
        <f t="shared" si="6"/>
        <v>0</v>
      </c>
      <c r="J35" s="13">
        <f t="shared" si="7"/>
        <v>0</v>
      </c>
      <c r="K35" s="3"/>
      <c r="L35" s="3"/>
    </row>
    <row r="36" spans="1:12" x14ac:dyDescent="0.25">
      <c r="A36" s="6" t="s">
        <v>293</v>
      </c>
      <c r="B36" s="21" t="s">
        <v>86</v>
      </c>
      <c r="C36" s="6" t="s">
        <v>60</v>
      </c>
      <c r="D36" s="13">
        <v>1</v>
      </c>
      <c r="E36" s="13"/>
      <c r="F36" s="13">
        <f>D36*E36</f>
        <v>0</v>
      </c>
      <c r="G36" s="13"/>
      <c r="H36" s="13">
        <f>D36*G36</f>
        <v>0</v>
      </c>
      <c r="I36" s="13">
        <f t="shared" si="6"/>
        <v>0</v>
      </c>
      <c r="J36" s="13">
        <f t="shared" si="7"/>
        <v>0</v>
      </c>
      <c r="K36" s="3"/>
      <c r="L36" s="3"/>
    </row>
    <row r="37" spans="1:12" x14ac:dyDescent="0.25">
      <c r="A37" s="6" t="s">
        <v>11</v>
      </c>
      <c r="B37" s="21" t="s">
        <v>11</v>
      </c>
      <c r="C37" s="6" t="s">
        <v>11</v>
      </c>
      <c r="D37" s="13"/>
      <c r="E37" s="13"/>
      <c r="F37" s="13"/>
      <c r="G37" s="13"/>
      <c r="H37" s="13"/>
      <c r="I37" s="13">
        <f t="shared" si="6"/>
        <v>0</v>
      </c>
      <c r="J37" s="13">
        <f t="shared" si="7"/>
        <v>0</v>
      </c>
      <c r="K37" s="3"/>
      <c r="L37" s="3"/>
    </row>
    <row r="38" spans="1:12" x14ac:dyDescent="0.25">
      <c r="A38" s="6" t="s">
        <v>294</v>
      </c>
      <c r="B38" s="21" t="s">
        <v>87</v>
      </c>
      <c r="C38" s="6" t="s">
        <v>60</v>
      </c>
      <c r="D38" s="13">
        <v>130</v>
      </c>
      <c r="E38" s="13"/>
      <c r="F38" s="13">
        <f>D38*E38</f>
        <v>0</v>
      </c>
      <c r="G38" s="13"/>
      <c r="H38" s="13">
        <f>D38*G38</f>
        <v>0</v>
      </c>
      <c r="I38" s="13">
        <f t="shared" si="6"/>
        <v>0</v>
      </c>
      <c r="J38" s="13">
        <f t="shared" si="7"/>
        <v>0</v>
      </c>
      <c r="K38" s="3"/>
      <c r="L38" s="3"/>
    </row>
    <row r="39" spans="1:12" x14ac:dyDescent="0.25">
      <c r="A39" s="6" t="s">
        <v>295</v>
      </c>
      <c r="B39" s="21" t="s">
        <v>88</v>
      </c>
      <c r="C39" s="6" t="s">
        <v>60</v>
      </c>
      <c r="D39" s="13">
        <v>63</v>
      </c>
      <c r="E39" s="13"/>
      <c r="F39" s="13">
        <f>D39*E39</f>
        <v>0</v>
      </c>
      <c r="G39" s="13"/>
      <c r="H39" s="13">
        <f>D39*G39</f>
        <v>0</v>
      </c>
      <c r="I39" s="13">
        <f t="shared" si="6"/>
        <v>0</v>
      </c>
      <c r="J39" s="13">
        <f t="shared" si="7"/>
        <v>0</v>
      </c>
      <c r="K39" s="3"/>
      <c r="L39" s="3"/>
    </row>
    <row r="40" spans="1:12" x14ac:dyDescent="0.25">
      <c r="A40" s="6" t="s">
        <v>296</v>
      </c>
      <c r="B40" s="21" t="s">
        <v>89</v>
      </c>
      <c r="C40" s="6" t="s">
        <v>60</v>
      </c>
      <c r="D40" s="13">
        <v>3</v>
      </c>
      <c r="E40" s="13"/>
      <c r="F40" s="13">
        <f>D40*E40</f>
        <v>0</v>
      </c>
      <c r="G40" s="13"/>
      <c r="H40" s="13">
        <f>D40*G40</f>
        <v>0</v>
      </c>
      <c r="I40" s="13">
        <f t="shared" si="6"/>
        <v>0</v>
      </c>
      <c r="J40" s="13">
        <f t="shared" si="7"/>
        <v>0</v>
      </c>
      <c r="K40" s="3"/>
      <c r="L40" s="3"/>
    </row>
    <row r="41" spans="1:12" x14ac:dyDescent="0.25">
      <c r="A41" s="6" t="s">
        <v>297</v>
      </c>
      <c r="B41" s="21" t="s">
        <v>90</v>
      </c>
      <c r="C41" s="6" t="s">
        <v>60</v>
      </c>
      <c r="D41" s="13">
        <v>80</v>
      </c>
      <c r="E41" s="13"/>
      <c r="F41" s="13">
        <f>D41*E41</f>
        <v>0</v>
      </c>
      <c r="G41" s="13"/>
      <c r="H41" s="13">
        <f>D41*G41</f>
        <v>0</v>
      </c>
      <c r="I41" s="13">
        <f t="shared" si="6"/>
        <v>0</v>
      </c>
      <c r="J41" s="13">
        <f t="shared" si="7"/>
        <v>0</v>
      </c>
      <c r="K41" s="3"/>
      <c r="L41" s="3"/>
    </row>
    <row r="42" spans="1:12" x14ac:dyDescent="0.25">
      <c r="A42" s="6" t="s">
        <v>298</v>
      </c>
      <c r="B42" s="21" t="s">
        <v>68</v>
      </c>
      <c r="C42" s="6" t="s">
        <v>60</v>
      </c>
      <c r="D42" s="13">
        <v>10</v>
      </c>
      <c r="E42" s="13"/>
      <c r="F42" s="13">
        <f>D42*E42</f>
        <v>0</v>
      </c>
      <c r="G42" s="13"/>
      <c r="H42" s="13">
        <f>D42*G42</f>
        <v>0</v>
      </c>
      <c r="I42" s="13">
        <f t="shared" si="6"/>
        <v>0</v>
      </c>
      <c r="J42" s="13">
        <f t="shared" si="7"/>
        <v>0</v>
      </c>
      <c r="K42" s="3"/>
      <c r="L42" s="3"/>
    </row>
    <row r="43" spans="1:12" x14ac:dyDescent="0.25">
      <c r="A43" s="4" t="s">
        <v>11</v>
      </c>
      <c r="B43" s="20" t="s">
        <v>91</v>
      </c>
      <c r="C43" s="4" t="s">
        <v>11</v>
      </c>
      <c r="D43" s="12"/>
      <c r="E43" s="12"/>
      <c r="F43" s="12">
        <f>SUM(F14:F42)</f>
        <v>0</v>
      </c>
      <c r="G43" s="12"/>
      <c r="H43" s="12">
        <f>SUM(H14:H42)</f>
        <v>0</v>
      </c>
      <c r="I43" s="12"/>
      <c r="J43" s="12">
        <f>SUM(J14:J42)</f>
        <v>0</v>
      </c>
      <c r="K43" s="3"/>
      <c r="L43" s="3"/>
    </row>
    <row r="44" spans="1:12" x14ac:dyDescent="0.25">
      <c r="A44" s="6" t="s">
        <v>11</v>
      </c>
      <c r="B44" s="21" t="s">
        <v>11</v>
      </c>
      <c r="C44" s="6" t="s">
        <v>11</v>
      </c>
      <c r="D44" s="13"/>
      <c r="E44" s="13"/>
      <c r="F44" s="13"/>
      <c r="G44" s="13"/>
      <c r="H44" s="13"/>
      <c r="I44" s="13">
        <f>E44+G44</f>
        <v>0</v>
      </c>
      <c r="J44" s="13">
        <f>F44+H44</f>
        <v>0</v>
      </c>
      <c r="K44" s="3"/>
      <c r="L44" s="3"/>
    </row>
    <row r="45" spans="1:12" x14ac:dyDescent="0.25">
      <c r="A45" s="4" t="s">
        <v>11</v>
      </c>
      <c r="B45" s="20" t="s">
        <v>92</v>
      </c>
      <c r="C45" s="4" t="s">
        <v>11</v>
      </c>
      <c r="D45" s="12"/>
      <c r="E45" s="12"/>
      <c r="F45" s="12"/>
      <c r="G45" s="12"/>
      <c r="H45" s="12"/>
      <c r="I45" s="12"/>
      <c r="J45" s="12"/>
      <c r="K45" s="3"/>
      <c r="L45" s="3"/>
    </row>
    <row r="46" spans="1:12" ht="132.75" x14ac:dyDescent="0.25">
      <c r="A46" s="6" t="s">
        <v>299</v>
      </c>
      <c r="B46" s="21" t="s">
        <v>93</v>
      </c>
      <c r="C46" s="6" t="s">
        <v>60</v>
      </c>
      <c r="D46" s="13">
        <v>1</v>
      </c>
      <c r="E46" s="13"/>
      <c r="F46" s="13">
        <f>D46*E46</f>
        <v>0</v>
      </c>
      <c r="G46" s="13"/>
      <c r="H46" s="13">
        <f>D46*G46</f>
        <v>0</v>
      </c>
      <c r="I46" s="13">
        <f>E46+G46</f>
        <v>0</v>
      </c>
      <c r="J46" s="13">
        <f>F46+H46</f>
        <v>0</v>
      </c>
      <c r="K46" s="3"/>
      <c r="L46" s="3"/>
    </row>
    <row r="47" spans="1:12" ht="48.75" x14ac:dyDescent="0.25">
      <c r="A47" s="6" t="s">
        <v>300</v>
      </c>
      <c r="B47" s="21" t="s">
        <v>94</v>
      </c>
      <c r="C47" s="6" t="s">
        <v>60</v>
      </c>
      <c r="D47" s="13">
        <v>1</v>
      </c>
      <c r="E47" s="13"/>
      <c r="F47" s="13">
        <f>D47*E47</f>
        <v>0</v>
      </c>
      <c r="G47" s="13"/>
      <c r="H47" s="13">
        <f>D47*G47</f>
        <v>0</v>
      </c>
      <c r="I47" s="13">
        <f>E47+G47</f>
        <v>0</v>
      </c>
      <c r="J47" s="13">
        <f>F47+H47</f>
        <v>0</v>
      </c>
      <c r="K47" s="3"/>
      <c r="L47" s="3"/>
    </row>
    <row r="48" spans="1:12" x14ac:dyDescent="0.25">
      <c r="A48" s="4" t="s">
        <v>11</v>
      </c>
      <c r="B48" s="20" t="s">
        <v>95</v>
      </c>
      <c r="C48" s="4" t="s">
        <v>11</v>
      </c>
      <c r="D48" s="12"/>
      <c r="E48" s="12"/>
      <c r="F48" s="12">
        <f>SUM(F46:F47)</f>
        <v>0</v>
      </c>
      <c r="G48" s="12"/>
      <c r="H48" s="12">
        <f>SUM(H46:H47)</f>
        <v>0</v>
      </c>
      <c r="I48" s="12"/>
      <c r="J48" s="12">
        <f>SUM(J46:J47)</f>
        <v>0</v>
      </c>
      <c r="K48" s="3"/>
      <c r="L48" s="3"/>
    </row>
    <row r="49" spans="1:12" x14ac:dyDescent="0.25">
      <c r="A49" s="6" t="s">
        <v>11</v>
      </c>
      <c r="B49" s="21" t="s">
        <v>11</v>
      </c>
      <c r="C49" s="6" t="s">
        <v>11</v>
      </c>
      <c r="D49" s="13"/>
      <c r="E49" s="13"/>
      <c r="F49" s="13"/>
      <c r="G49" s="13"/>
      <c r="H49" s="13"/>
      <c r="I49" s="13">
        <f>E49+G49</f>
        <v>0</v>
      </c>
      <c r="J49" s="13">
        <f>F49+H49</f>
        <v>0</v>
      </c>
      <c r="K49" s="3"/>
      <c r="L49" s="3"/>
    </row>
    <row r="50" spans="1:12" x14ac:dyDescent="0.25">
      <c r="A50" s="4" t="s">
        <v>11</v>
      </c>
      <c r="B50" s="20" t="s">
        <v>96</v>
      </c>
      <c r="C50" s="4" t="s">
        <v>11</v>
      </c>
      <c r="D50" s="12"/>
      <c r="E50" s="12"/>
      <c r="F50" s="12"/>
      <c r="G50" s="12"/>
      <c r="H50" s="12"/>
      <c r="I50" s="12"/>
      <c r="J50" s="12"/>
      <c r="K50" s="3"/>
      <c r="L50" s="3"/>
    </row>
    <row r="51" spans="1:12" x14ac:dyDescent="0.25">
      <c r="A51" s="6" t="s">
        <v>301</v>
      </c>
      <c r="B51" s="21" t="s">
        <v>58</v>
      </c>
      <c r="C51" s="6" t="s">
        <v>62</v>
      </c>
      <c r="D51" s="13">
        <v>21</v>
      </c>
      <c r="E51" s="13">
        <f>J11</f>
        <v>0</v>
      </c>
      <c r="F51" s="13">
        <f>D51*E51</f>
        <v>0</v>
      </c>
      <c r="G51" s="13">
        <v>0</v>
      </c>
      <c r="H51" s="13">
        <f>D51*G51</f>
        <v>0</v>
      </c>
      <c r="I51" s="13">
        <f t="shared" ref="I51:J53" si="16">E51+G51</f>
        <v>0</v>
      </c>
      <c r="J51" s="13">
        <f t="shared" si="16"/>
        <v>0</v>
      </c>
      <c r="K51" s="3"/>
      <c r="L51" s="3"/>
    </row>
    <row r="52" spans="1:12" x14ac:dyDescent="0.25">
      <c r="A52" s="6" t="s">
        <v>302</v>
      </c>
      <c r="B52" s="21" t="s">
        <v>70</v>
      </c>
      <c r="C52" s="6" t="s">
        <v>62</v>
      </c>
      <c r="D52" s="13">
        <v>1</v>
      </c>
      <c r="E52" s="13">
        <f>J43</f>
        <v>0</v>
      </c>
      <c r="F52" s="13">
        <f>D52*E52</f>
        <v>0</v>
      </c>
      <c r="G52" s="13">
        <v>0</v>
      </c>
      <c r="H52" s="13">
        <f>D52*G52</f>
        <v>0</v>
      </c>
      <c r="I52" s="13">
        <f t="shared" si="16"/>
        <v>0</v>
      </c>
      <c r="J52" s="13">
        <f t="shared" si="16"/>
        <v>0</v>
      </c>
      <c r="K52" s="3"/>
      <c r="L52" s="3"/>
    </row>
    <row r="53" spans="1:12" x14ac:dyDescent="0.25">
      <c r="A53" s="6" t="s">
        <v>303</v>
      </c>
      <c r="B53" s="21" t="s">
        <v>92</v>
      </c>
      <c r="C53" s="6" t="s">
        <v>62</v>
      </c>
      <c r="D53" s="13">
        <v>1</v>
      </c>
      <c r="E53" s="13">
        <f>J48</f>
        <v>0</v>
      </c>
      <c r="F53" s="13">
        <f>D53*E53</f>
        <v>0</v>
      </c>
      <c r="G53" s="13">
        <v>0</v>
      </c>
      <c r="H53" s="13">
        <f>D53*G53</f>
        <v>0</v>
      </c>
      <c r="I53" s="13">
        <f t="shared" si="16"/>
        <v>0</v>
      </c>
      <c r="J53" s="13">
        <f t="shared" si="16"/>
        <v>0</v>
      </c>
      <c r="K53" s="3"/>
      <c r="L53" s="3"/>
    </row>
    <row r="54" spans="1:12" x14ac:dyDescent="0.25">
      <c r="A54" s="4" t="s">
        <v>11</v>
      </c>
      <c r="B54" s="20" t="s">
        <v>97</v>
      </c>
      <c r="C54" s="4" t="s">
        <v>11</v>
      </c>
      <c r="D54" s="12"/>
      <c r="E54" s="12"/>
      <c r="F54" s="12">
        <f>SUM(F51:F53)</f>
        <v>0</v>
      </c>
      <c r="G54" s="12"/>
      <c r="H54" s="12">
        <f>SUM(H51:H53)</f>
        <v>0</v>
      </c>
      <c r="I54" s="12"/>
      <c r="J54" s="12">
        <f>SUM(J51:J53)</f>
        <v>0</v>
      </c>
      <c r="K54" s="3"/>
      <c r="L54" s="3"/>
    </row>
    <row r="55" spans="1:12" x14ac:dyDescent="0.25">
      <c r="A55" s="6" t="s">
        <v>11</v>
      </c>
      <c r="B55" s="21" t="s">
        <v>11</v>
      </c>
      <c r="C55" s="6" t="s">
        <v>11</v>
      </c>
      <c r="D55" s="13"/>
      <c r="E55" s="13"/>
      <c r="F55" s="13"/>
      <c r="G55" s="13"/>
      <c r="H55" s="13"/>
      <c r="I55" s="13">
        <f>E55+G55</f>
        <v>0</v>
      </c>
      <c r="J55" s="13">
        <f>F55+H55</f>
        <v>0</v>
      </c>
      <c r="K55" s="3"/>
      <c r="L55" s="3"/>
    </row>
    <row r="56" spans="1:12" x14ac:dyDescent="0.25">
      <c r="A56" s="4" t="s">
        <v>11</v>
      </c>
      <c r="B56" s="20" t="s">
        <v>98</v>
      </c>
      <c r="C56" s="4" t="s">
        <v>11</v>
      </c>
      <c r="D56" s="12"/>
      <c r="E56" s="12"/>
      <c r="F56" s="12"/>
      <c r="G56" s="12"/>
      <c r="H56" s="12"/>
      <c r="I56" s="12"/>
      <c r="J56" s="12"/>
      <c r="K56" s="3"/>
      <c r="L56" s="3"/>
    </row>
    <row r="57" spans="1:12" x14ac:dyDescent="0.25">
      <c r="A57" s="14" t="s">
        <v>11</v>
      </c>
      <c r="B57" s="22" t="s">
        <v>99</v>
      </c>
      <c r="C57" s="14" t="s">
        <v>11</v>
      </c>
      <c r="D57" s="15"/>
      <c r="E57" s="15"/>
      <c r="F57" s="15"/>
      <c r="G57" s="15"/>
      <c r="H57" s="15"/>
      <c r="I57" s="15"/>
      <c r="J57" s="15"/>
      <c r="K57" s="3"/>
      <c r="L57" s="3"/>
    </row>
    <row r="58" spans="1:12" x14ac:dyDescent="0.25">
      <c r="A58" s="6" t="s">
        <v>304</v>
      </c>
      <c r="B58" s="21" t="s">
        <v>100</v>
      </c>
      <c r="C58" s="6" t="s">
        <v>62</v>
      </c>
      <c r="D58" s="13">
        <v>11</v>
      </c>
      <c r="E58" s="13"/>
      <c r="F58" s="13">
        <f t="shared" ref="F58:F66" si="17">D58*E58</f>
        <v>0</v>
      </c>
      <c r="G58" s="13"/>
      <c r="H58" s="13">
        <f t="shared" ref="H58:H66" si="18">D58*G58</f>
        <v>0</v>
      </c>
      <c r="I58" s="13">
        <f t="shared" ref="I58:I67" si="19">E58+G58</f>
        <v>0</v>
      </c>
      <c r="J58" s="13">
        <f t="shared" ref="J58:J67" si="20">F58+H58</f>
        <v>0</v>
      </c>
      <c r="K58" s="3"/>
      <c r="L58" s="3"/>
    </row>
    <row r="59" spans="1:12" ht="24.75" x14ac:dyDescent="0.25">
      <c r="A59" s="6" t="s">
        <v>305</v>
      </c>
      <c r="B59" s="21" t="s">
        <v>101</v>
      </c>
      <c r="C59" s="6" t="s">
        <v>62</v>
      </c>
      <c r="D59" s="13">
        <v>33</v>
      </c>
      <c r="E59" s="13"/>
      <c r="F59" s="13">
        <f t="shared" si="17"/>
        <v>0</v>
      </c>
      <c r="G59" s="13"/>
      <c r="H59" s="13">
        <f t="shared" si="18"/>
        <v>0</v>
      </c>
      <c r="I59" s="13">
        <f t="shared" si="19"/>
        <v>0</v>
      </c>
      <c r="J59" s="13">
        <f t="shared" si="20"/>
        <v>0</v>
      </c>
      <c r="K59" s="3"/>
      <c r="L59" s="3"/>
    </row>
    <row r="60" spans="1:12" x14ac:dyDescent="0.25">
      <c r="A60" s="6" t="s">
        <v>279</v>
      </c>
      <c r="B60" s="21" t="s">
        <v>102</v>
      </c>
      <c r="C60" s="6" t="s">
        <v>62</v>
      </c>
      <c r="D60" s="13">
        <v>48</v>
      </c>
      <c r="E60" s="13"/>
      <c r="F60" s="13">
        <f t="shared" si="17"/>
        <v>0</v>
      </c>
      <c r="G60" s="13"/>
      <c r="H60" s="13">
        <f t="shared" si="18"/>
        <v>0</v>
      </c>
      <c r="I60" s="13">
        <f t="shared" si="19"/>
        <v>0</v>
      </c>
      <c r="J60" s="13">
        <f t="shared" si="20"/>
        <v>0</v>
      </c>
      <c r="K60" s="3"/>
      <c r="L60" s="3"/>
    </row>
    <row r="61" spans="1:12" x14ac:dyDescent="0.25">
      <c r="A61" s="6" t="s">
        <v>306</v>
      </c>
      <c r="B61" s="21" t="s">
        <v>103</v>
      </c>
      <c r="C61" s="6" t="s">
        <v>62</v>
      </c>
      <c r="D61" s="13">
        <v>20</v>
      </c>
      <c r="E61" s="13"/>
      <c r="F61" s="13">
        <f t="shared" si="17"/>
        <v>0</v>
      </c>
      <c r="G61" s="13"/>
      <c r="H61" s="13">
        <f t="shared" si="18"/>
        <v>0</v>
      </c>
      <c r="I61" s="13">
        <f t="shared" si="19"/>
        <v>0</v>
      </c>
      <c r="J61" s="13">
        <f t="shared" si="20"/>
        <v>0</v>
      </c>
      <c r="K61" s="3"/>
      <c r="L61" s="3"/>
    </row>
    <row r="62" spans="1:12" x14ac:dyDescent="0.25">
      <c r="A62" s="6" t="s">
        <v>307</v>
      </c>
      <c r="B62" s="21" t="s">
        <v>104</v>
      </c>
      <c r="C62" s="6" t="s">
        <v>105</v>
      </c>
      <c r="D62" s="13">
        <v>80</v>
      </c>
      <c r="E62" s="13"/>
      <c r="F62" s="13">
        <f t="shared" si="17"/>
        <v>0</v>
      </c>
      <c r="G62" s="13"/>
      <c r="H62" s="13">
        <f t="shared" si="18"/>
        <v>0</v>
      </c>
      <c r="I62" s="13">
        <f t="shared" si="19"/>
        <v>0</v>
      </c>
      <c r="J62" s="13">
        <f t="shared" si="20"/>
        <v>0</v>
      </c>
      <c r="K62" s="3"/>
      <c r="L62" s="3"/>
    </row>
    <row r="63" spans="1:12" x14ac:dyDescent="0.25">
      <c r="A63" s="6" t="s">
        <v>308</v>
      </c>
      <c r="B63" s="21" t="s">
        <v>106</v>
      </c>
      <c r="C63" s="6" t="s">
        <v>62</v>
      </c>
      <c r="D63" s="13">
        <v>24</v>
      </c>
      <c r="E63" s="13"/>
      <c r="F63" s="13">
        <f t="shared" si="17"/>
        <v>0</v>
      </c>
      <c r="G63" s="13"/>
      <c r="H63" s="13">
        <f t="shared" si="18"/>
        <v>0</v>
      </c>
      <c r="I63" s="13">
        <f t="shared" si="19"/>
        <v>0</v>
      </c>
      <c r="J63" s="13">
        <f t="shared" si="20"/>
        <v>0</v>
      </c>
      <c r="K63" s="3"/>
      <c r="L63" s="3"/>
    </row>
    <row r="64" spans="1:12" ht="24.75" x14ac:dyDescent="0.25">
      <c r="A64" s="6" t="s">
        <v>309</v>
      </c>
      <c r="B64" s="21" t="s">
        <v>107</v>
      </c>
      <c r="C64" s="6" t="s">
        <v>62</v>
      </c>
      <c r="D64" s="13">
        <v>27</v>
      </c>
      <c r="E64" s="13"/>
      <c r="F64" s="13">
        <f t="shared" si="17"/>
        <v>0</v>
      </c>
      <c r="G64" s="13"/>
      <c r="H64" s="13">
        <f t="shared" si="18"/>
        <v>0</v>
      </c>
      <c r="I64" s="13">
        <f t="shared" si="19"/>
        <v>0</v>
      </c>
      <c r="J64" s="13">
        <f t="shared" si="20"/>
        <v>0</v>
      </c>
      <c r="K64" s="3"/>
      <c r="L64" s="3"/>
    </row>
    <row r="65" spans="1:12" ht="24.75" x14ac:dyDescent="0.25">
      <c r="A65" s="6" t="s">
        <v>310</v>
      </c>
      <c r="B65" s="21" t="s">
        <v>108</v>
      </c>
      <c r="C65" s="6" t="s">
        <v>62</v>
      </c>
      <c r="D65" s="13">
        <v>4</v>
      </c>
      <c r="E65" s="13"/>
      <c r="F65" s="13">
        <f t="shared" si="17"/>
        <v>0</v>
      </c>
      <c r="G65" s="13"/>
      <c r="H65" s="13">
        <f t="shared" si="18"/>
        <v>0</v>
      </c>
      <c r="I65" s="13">
        <f t="shared" si="19"/>
        <v>0</v>
      </c>
      <c r="J65" s="13">
        <f t="shared" si="20"/>
        <v>0</v>
      </c>
      <c r="K65" s="3"/>
      <c r="L65" s="3"/>
    </row>
    <row r="66" spans="1:12" x14ac:dyDescent="0.25">
      <c r="A66" s="6" t="s">
        <v>311</v>
      </c>
      <c r="B66" s="21" t="s">
        <v>109</v>
      </c>
      <c r="C66" s="6" t="s">
        <v>62</v>
      </c>
      <c r="D66" s="13">
        <v>143</v>
      </c>
      <c r="E66" s="13"/>
      <c r="F66" s="13">
        <f t="shared" si="17"/>
        <v>0</v>
      </c>
      <c r="G66" s="13"/>
      <c r="H66" s="13">
        <f t="shared" si="18"/>
        <v>0</v>
      </c>
      <c r="I66" s="13">
        <f t="shared" si="19"/>
        <v>0</v>
      </c>
      <c r="J66" s="13">
        <f t="shared" si="20"/>
        <v>0</v>
      </c>
      <c r="K66" s="3"/>
      <c r="L66" s="3"/>
    </row>
    <row r="67" spans="1:12" x14ac:dyDescent="0.25">
      <c r="A67" s="6" t="s">
        <v>11</v>
      </c>
      <c r="B67" s="21" t="s">
        <v>11</v>
      </c>
      <c r="C67" s="6" t="s">
        <v>11</v>
      </c>
      <c r="D67" s="13"/>
      <c r="E67" s="13"/>
      <c r="F67" s="13"/>
      <c r="G67" s="13"/>
      <c r="H67" s="13"/>
      <c r="I67" s="13">
        <f t="shared" si="19"/>
        <v>0</v>
      </c>
      <c r="J67" s="13">
        <f t="shared" si="20"/>
        <v>0</v>
      </c>
      <c r="K67" s="3"/>
      <c r="L67" s="3"/>
    </row>
    <row r="68" spans="1:12" x14ac:dyDescent="0.25">
      <c r="A68" s="14" t="s">
        <v>11</v>
      </c>
      <c r="B68" s="22" t="s">
        <v>110</v>
      </c>
      <c r="C68" s="14" t="s">
        <v>11</v>
      </c>
      <c r="D68" s="15"/>
      <c r="E68" s="15"/>
      <c r="F68" s="15"/>
      <c r="G68" s="15"/>
      <c r="H68" s="15"/>
      <c r="I68" s="15"/>
      <c r="J68" s="15"/>
      <c r="K68" s="3"/>
      <c r="L68" s="3"/>
    </row>
    <row r="69" spans="1:12" x14ac:dyDescent="0.25">
      <c r="A69" s="6" t="s">
        <v>312</v>
      </c>
      <c r="B69" s="21" t="s">
        <v>111</v>
      </c>
      <c r="C69" s="6" t="s">
        <v>62</v>
      </c>
      <c r="D69" s="13">
        <v>38</v>
      </c>
      <c r="E69" s="13"/>
      <c r="F69" s="13">
        <f t="shared" ref="F69:F75" si="21">D69*E69</f>
        <v>0</v>
      </c>
      <c r="G69" s="13"/>
      <c r="H69" s="13">
        <f t="shared" ref="H69:H75" si="22">D69*G69</f>
        <v>0</v>
      </c>
      <c r="I69" s="13">
        <f t="shared" ref="I69:I78" si="23">E69+G69</f>
        <v>0</v>
      </c>
      <c r="J69" s="13">
        <f t="shared" ref="J69:J78" si="24">F69+H69</f>
        <v>0</v>
      </c>
      <c r="K69" s="3"/>
      <c r="L69" s="3"/>
    </row>
    <row r="70" spans="1:12" ht="24.75" x14ac:dyDescent="0.25">
      <c r="A70" s="6" t="s">
        <v>315</v>
      </c>
      <c r="B70" s="21" t="s">
        <v>112</v>
      </c>
      <c r="C70" s="6" t="s">
        <v>62</v>
      </c>
      <c r="D70" s="13">
        <v>85</v>
      </c>
      <c r="E70" s="13"/>
      <c r="F70" s="13">
        <f t="shared" si="21"/>
        <v>0</v>
      </c>
      <c r="G70" s="13"/>
      <c r="H70" s="13">
        <f t="shared" si="22"/>
        <v>0</v>
      </c>
      <c r="I70" s="13">
        <f t="shared" si="23"/>
        <v>0</v>
      </c>
      <c r="J70" s="13">
        <f t="shared" si="24"/>
        <v>0</v>
      </c>
      <c r="K70" s="3"/>
      <c r="L70" s="3"/>
    </row>
    <row r="71" spans="1:12" x14ac:dyDescent="0.25">
      <c r="A71" s="6" t="s">
        <v>317</v>
      </c>
      <c r="B71" s="21" t="s">
        <v>113</v>
      </c>
      <c r="C71" s="6" t="s">
        <v>62</v>
      </c>
      <c r="D71" s="13">
        <v>24</v>
      </c>
      <c r="E71" s="13"/>
      <c r="F71" s="13">
        <f t="shared" si="21"/>
        <v>0</v>
      </c>
      <c r="G71" s="13"/>
      <c r="H71" s="13">
        <f t="shared" si="22"/>
        <v>0</v>
      </c>
      <c r="I71" s="13">
        <f t="shared" si="23"/>
        <v>0</v>
      </c>
      <c r="J71" s="13">
        <f t="shared" si="24"/>
        <v>0</v>
      </c>
      <c r="K71" s="3"/>
      <c r="L71" s="3"/>
    </row>
    <row r="72" spans="1:12" x14ac:dyDescent="0.25">
      <c r="A72" s="6" t="s">
        <v>277</v>
      </c>
      <c r="B72" s="21" t="s">
        <v>114</v>
      </c>
      <c r="C72" s="6" t="s">
        <v>62</v>
      </c>
      <c r="D72" s="13">
        <v>23</v>
      </c>
      <c r="E72" s="13"/>
      <c r="F72" s="13">
        <f t="shared" si="21"/>
        <v>0</v>
      </c>
      <c r="G72" s="13"/>
      <c r="H72" s="13">
        <f t="shared" si="22"/>
        <v>0</v>
      </c>
      <c r="I72" s="13">
        <f t="shared" si="23"/>
        <v>0</v>
      </c>
      <c r="J72" s="13">
        <f t="shared" si="24"/>
        <v>0</v>
      </c>
      <c r="K72" s="3"/>
      <c r="L72" s="3"/>
    </row>
    <row r="73" spans="1:12" ht="24.75" x14ac:dyDescent="0.25">
      <c r="A73" s="6" t="s">
        <v>318</v>
      </c>
      <c r="B73" s="21" t="s">
        <v>115</v>
      </c>
      <c r="C73" s="6" t="s">
        <v>62</v>
      </c>
      <c r="D73" s="13">
        <v>2</v>
      </c>
      <c r="E73" s="13"/>
      <c r="F73" s="13">
        <f t="shared" si="21"/>
        <v>0</v>
      </c>
      <c r="G73" s="13"/>
      <c r="H73" s="13">
        <f t="shared" si="22"/>
        <v>0</v>
      </c>
      <c r="I73" s="13">
        <f t="shared" si="23"/>
        <v>0</v>
      </c>
      <c r="J73" s="13">
        <f t="shared" si="24"/>
        <v>0</v>
      </c>
      <c r="K73" s="3"/>
      <c r="L73" s="3"/>
    </row>
    <row r="74" spans="1:12" x14ac:dyDescent="0.25">
      <c r="A74" s="6" t="s">
        <v>316</v>
      </c>
      <c r="B74" s="21" t="s">
        <v>116</v>
      </c>
      <c r="C74" s="6" t="s">
        <v>62</v>
      </c>
      <c r="D74" s="13">
        <v>10</v>
      </c>
      <c r="E74" s="13"/>
      <c r="F74" s="13">
        <f t="shared" si="21"/>
        <v>0</v>
      </c>
      <c r="G74" s="13"/>
      <c r="H74" s="13">
        <f t="shared" si="22"/>
        <v>0</v>
      </c>
      <c r="I74" s="13">
        <f t="shared" si="23"/>
        <v>0</v>
      </c>
      <c r="J74" s="13">
        <f t="shared" si="24"/>
        <v>0</v>
      </c>
      <c r="K74" s="3"/>
      <c r="L74" s="3"/>
    </row>
    <row r="75" spans="1:12" ht="24.75" x14ac:dyDescent="0.25">
      <c r="A75" s="6" t="s">
        <v>285</v>
      </c>
      <c r="B75" s="21" t="s">
        <v>117</v>
      </c>
      <c r="C75" s="6" t="s">
        <v>62</v>
      </c>
      <c r="D75" s="13">
        <v>45</v>
      </c>
      <c r="E75" s="13"/>
      <c r="F75" s="13">
        <f t="shared" si="21"/>
        <v>0</v>
      </c>
      <c r="G75" s="13"/>
      <c r="H75" s="13">
        <f t="shared" si="22"/>
        <v>0</v>
      </c>
      <c r="I75" s="13">
        <f t="shared" si="23"/>
        <v>0</v>
      </c>
      <c r="J75" s="13">
        <f t="shared" si="24"/>
        <v>0</v>
      </c>
      <c r="K75" s="3"/>
      <c r="L75" s="3"/>
    </row>
    <row r="76" spans="1:12" x14ac:dyDescent="0.25">
      <c r="A76" s="6" t="s">
        <v>11</v>
      </c>
      <c r="B76" s="21" t="s">
        <v>11</v>
      </c>
      <c r="C76" s="6" t="s">
        <v>11</v>
      </c>
      <c r="D76" s="13"/>
      <c r="E76" s="13"/>
      <c r="F76" s="13"/>
      <c r="G76" s="13"/>
      <c r="H76" s="13"/>
      <c r="I76" s="13">
        <f t="shared" si="23"/>
        <v>0</v>
      </c>
      <c r="J76" s="13">
        <f t="shared" si="24"/>
        <v>0</v>
      </c>
      <c r="K76" s="3"/>
      <c r="L76" s="3"/>
    </row>
    <row r="77" spans="1:12" x14ac:dyDescent="0.25">
      <c r="A77" s="6" t="s">
        <v>319</v>
      </c>
      <c r="B77" s="21" t="s">
        <v>118</v>
      </c>
      <c r="C77" s="6" t="s">
        <v>62</v>
      </c>
      <c r="D77" s="13">
        <v>268</v>
      </c>
      <c r="E77" s="13"/>
      <c r="F77" s="13">
        <f>D77*E77</f>
        <v>0</v>
      </c>
      <c r="G77" s="13"/>
      <c r="H77" s="13">
        <f>D77*G77</f>
        <v>0</v>
      </c>
      <c r="I77" s="13">
        <f t="shared" si="23"/>
        <v>0</v>
      </c>
      <c r="J77" s="13">
        <f t="shared" si="24"/>
        <v>0</v>
      </c>
      <c r="K77" s="3"/>
      <c r="L77" s="3"/>
    </row>
    <row r="78" spans="1:12" ht="24.75" x14ac:dyDescent="0.25">
      <c r="A78" s="6" t="s">
        <v>320</v>
      </c>
      <c r="B78" s="21" t="s">
        <v>119</v>
      </c>
      <c r="C78" s="6" t="s">
        <v>62</v>
      </c>
      <c r="D78" s="13">
        <v>123</v>
      </c>
      <c r="E78" s="13"/>
      <c r="F78" s="13">
        <f>D78*E78</f>
        <v>0</v>
      </c>
      <c r="G78" s="13"/>
      <c r="H78" s="13">
        <f>D78*G78</f>
        <v>0</v>
      </c>
      <c r="I78" s="13">
        <f t="shared" si="23"/>
        <v>0</v>
      </c>
      <c r="J78" s="13">
        <f t="shared" si="24"/>
        <v>0</v>
      </c>
      <c r="K78" s="3"/>
      <c r="L78" s="3"/>
    </row>
    <row r="79" spans="1:12" x14ac:dyDescent="0.25">
      <c r="A79" s="14" t="s">
        <v>11</v>
      </c>
      <c r="B79" s="22" t="s">
        <v>120</v>
      </c>
      <c r="C79" s="14" t="s">
        <v>11</v>
      </c>
      <c r="D79" s="15"/>
      <c r="E79" s="15"/>
      <c r="F79" s="15"/>
      <c r="G79" s="15"/>
      <c r="H79" s="15"/>
      <c r="I79" s="15"/>
      <c r="J79" s="15"/>
      <c r="K79" s="3"/>
      <c r="L79" s="3"/>
    </row>
    <row r="80" spans="1:12" x14ac:dyDescent="0.25">
      <c r="A80" s="6" t="s">
        <v>321</v>
      </c>
      <c r="B80" s="21" t="s">
        <v>121</v>
      </c>
      <c r="C80" s="6" t="s">
        <v>62</v>
      </c>
      <c r="D80" s="13">
        <v>1</v>
      </c>
      <c r="E80" s="13"/>
      <c r="F80" s="13">
        <f>D80*E80</f>
        <v>0</v>
      </c>
      <c r="G80" s="13"/>
      <c r="H80" s="13">
        <f>D80*G80</f>
        <v>0</v>
      </c>
      <c r="I80" s="13">
        <f>E80+G80</f>
        <v>0</v>
      </c>
      <c r="J80" s="13">
        <f>F80+H80</f>
        <v>0</v>
      </c>
      <c r="K80" s="3"/>
      <c r="L80" s="3"/>
    </row>
    <row r="81" spans="1:12" x14ac:dyDescent="0.25">
      <c r="A81" s="6" t="s">
        <v>11</v>
      </c>
      <c r="B81" s="21" t="s">
        <v>11</v>
      </c>
      <c r="C81" s="6" t="s">
        <v>11</v>
      </c>
      <c r="D81" s="13"/>
      <c r="E81" s="13"/>
      <c r="F81" s="13"/>
      <c r="G81" s="13"/>
      <c r="H81" s="13"/>
      <c r="I81" s="13">
        <f>E81+G81</f>
        <v>0</v>
      </c>
      <c r="J81" s="13">
        <f>F81+H81</f>
        <v>0</v>
      </c>
      <c r="K81" s="3"/>
      <c r="L81" s="3"/>
    </row>
    <row r="82" spans="1:12" x14ac:dyDescent="0.25">
      <c r="A82" s="14" t="s">
        <v>11</v>
      </c>
      <c r="B82" s="22" t="s">
        <v>122</v>
      </c>
      <c r="C82" s="14" t="s">
        <v>11</v>
      </c>
      <c r="D82" s="15"/>
      <c r="E82" s="15"/>
      <c r="F82" s="15"/>
      <c r="G82" s="15"/>
      <c r="H82" s="15"/>
      <c r="I82" s="15"/>
      <c r="J82" s="15"/>
      <c r="K82" s="3"/>
      <c r="L82" s="3"/>
    </row>
    <row r="83" spans="1:12" x14ac:dyDescent="0.25">
      <c r="A83" s="6" t="s">
        <v>314</v>
      </c>
      <c r="B83" s="21" t="s">
        <v>123</v>
      </c>
      <c r="C83" s="6" t="s">
        <v>62</v>
      </c>
      <c r="D83" s="13">
        <v>3</v>
      </c>
      <c r="E83" s="13"/>
      <c r="F83" s="13">
        <f>D83*E83</f>
        <v>0</v>
      </c>
      <c r="G83" s="13"/>
      <c r="H83" s="13">
        <f>D83*G83</f>
        <v>0</v>
      </c>
      <c r="I83" s="13">
        <f t="shared" ref="I83:I92" si="25">E83+G83</f>
        <v>0</v>
      </c>
      <c r="J83" s="13">
        <f t="shared" ref="J83:J92" si="26">F83+H83</f>
        <v>0</v>
      </c>
      <c r="K83" s="3"/>
      <c r="L83" s="3"/>
    </row>
    <row r="84" spans="1:12" x14ac:dyDescent="0.25">
      <c r="A84" s="6" t="s">
        <v>11</v>
      </c>
      <c r="B84" s="21" t="s">
        <v>11</v>
      </c>
      <c r="C84" s="6" t="s">
        <v>11</v>
      </c>
      <c r="D84" s="13"/>
      <c r="E84" s="13"/>
      <c r="F84" s="13"/>
      <c r="G84" s="13"/>
      <c r="H84" s="13"/>
      <c r="I84" s="13">
        <f t="shared" si="25"/>
        <v>0</v>
      </c>
      <c r="J84" s="13">
        <f t="shared" si="26"/>
        <v>0</v>
      </c>
      <c r="K84" s="3"/>
      <c r="L84" s="3"/>
    </row>
    <row r="85" spans="1:12" x14ac:dyDescent="0.25">
      <c r="A85" s="6" t="s">
        <v>284</v>
      </c>
      <c r="B85" s="21" t="s">
        <v>124</v>
      </c>
      <c r="C85" s="6" t="s">
        <v>62</v>
      </c>
      <c r="D85" s="13">
        <v>1</v>
      </c>
      <c r="E85" s="13"/>
      <c r="F85" s="13">
        <f>D85*E85</f>
        <v>0</v>
      </c>
      <c r="G85" s="13"/>
      <c r="H85" s="13">
        <f>D85*G85</f>
        <v>0</v>
      </c>
      <c r="I85" s="13">
        <f t="shared" si="25"/>
        <v>0</v>
      </c>
      <c r="J85" s="13">
        <f t="shared" si="26"/>
        <v>0</v>
      </c>
      <c r="K85" s="3"/>
      <c r="L85" s="3"/>
    </row>
    <row r="86" spans="1:12" x14ac:dyDescent="0.25">
      <c r="A86" s="6" t="s">
        <v>11</v>
      </c>
      <c r="B86" s="21" t="s">
        <v>11</v>
      </c>
      <c r="C86" s="6" t="s">
        <v>11</v>
      </c>
      <c r="D86" s="13"/>
      <c r="E86" s="13"/>
      <c r="F86" s="13"/>
      <c r="G86" s="13"/>
      <c r="H86" s="13"/>
      <c r="I86" s="13">
        <f t="shared" si="25"/>
        <v>0</v>
      </c>
      <c r="J86" s="13">
        <f t="shared" si="26"/>
        <v>0</v>
      </c>
      <c r="K86" s="3"/>
      <c r="L86" s="3"/>
    </row>
    <row r="87" spans="1:12" x14ac:dyDescent="0.25">
      <c r="A87" s="6" t="s">
        <v>322</v>
      </c>
      <c r="B87" s="21" t="s">
        <v>125</v>
      </c>
      <c r="C87" s="6" t="s">
        <v>62</v>
      </c>
      <c r="D87" s="13">
        <v>21</v>
      </c>
      <c r="E87" s="13"/>
      <c r="F87" s="13">
        <f>D87*E87</f>
        <v>0</v>
      </c>
      <c r="G87" s="13"/>
      <c r="H87" s="13">
        <f>D87*G87</f>
        <v>0</v>
      </c>
      <c r="I87" s="13">
        <f t="shared" si="25"/>
        <v>0</v>
      </c>
      <c r="J87" s="13">
        <f t="shared" si="26"/>
        <v>0</v>
      </c>
      <c r="K87" s="3"/>
      <c r="L87" s="3"/>
    </row>
    <row r="88" spans="1:12" x14ac:dyDescent="0.25">
      <c r="A88" s="6" t="s">
        <v>323</v>
      </c>
      <c r="B88" s="21" t="s">
        <v>126</v>
      </c>
      <c r="C88" s="6" t="s">
        <v>62</v>
      </c>
      <c r="D88" s="13">
        <v>29</v>
      </c>
      <c r="E88" s="13"/>
      <c r="F88" s="13">
        <f>D88*E88</f>
        <v>0</v>
      </c>
      <c r="G88" s="13"/>
      <c r="H88" s="13">
        <f>D88*G88</f>
        <v>0</v>
      </c>
      <c r="I88" s="13">
        <f t="shared" si="25"/>
        <v>0</v>
      </c>
      <c r="J88" s="13">
        <f t="shared" si="26"/>
        <v>0</v>
      </c>
      <c r="K88" s="3"/>
      <c r="L88" s="3"/>
    </row>
    <row r="89" spans="1:12" x14ac:dyDescent="0.25">
      <c r="A89" s="6" t="s">
        <v>11</v>
      </c>
      <c r="B89" s="21" t="s">
        <v>11</v>
      </c>
      <c r="C89" s="6" t="s">
        <v>11</v>
      </c>
      <c r="D89" s="13"/>
      <c r="E89" s="13"/>
      <c r="F89" s="13"/>
      <c r="G89" s="13"/>
      <c r="H89" s="13"/>
      <c r="I89" s="13">
        <f t="shared" si="25"/>
        <v>0</v>
      </c>
      <c r="J89" s="13">
        <f t="shared" si="26"/>
        <v>0</v>
      </c>
      <c r="K89" s="3"/>
      <c r="L89" s="3"/>
    </row>
    <row r="90" spans="1:12" ht="24.75" x14ac:dyDescent="0.25">
      <c r="A90" s="6" t="s">
        <v>324</v>
      </c>
      <c r="B90" s="21" t="s">
        <v>127</v>
      </c>
      <c r="C90" s="6" t="s">
        <v>62</v>
      </c>
      <c r="D90" s="13">
        <v>3</v>
      </c>
      <c r="E90" s="13"/>
      <c r="F90" s="13">
        <f>D90*E90</f>
        <v>0</v>
      </c>
      <c r="G90" s="13"/>
      <c r="H90" s="13">
        <f>D90*G90</f>
        <v>0</v>
      </c>
      <c r="I90" s="13">
        <f t="shared" si="25"/>
        <v>0</v>
      </c>
      <c r="J90" s="13">
        <f t="shared" si="26"/>
        <v>0</v>
      </c>
      <c r="K90" s="3"/>
      <c r="L90" s="3"/>
    </row>
    <row r="91" spans="1:12" x14ac:dyDescent="0.25">
      <c r="A91" s="6" t="s">
        <v>325</v>
      </c>
      <c r="B91" s="21" t="s">
        <v>128</v>
      </c>
      <c r="C91" s="6" t="s">
        <v>62</v>
      </c>
      <c r="D91" s="13">
        <v>3</v>
      </c>
      <c r="E91" s="13"/>
      <c r="F91" s="13">
        <f>D91*E91</f>
        <v>0</v>
      </c>
      <c r="G91" s="13"/>
      <c r="H91" s="13">
        <f>D91*G91</f>
        <v>0</v>
      </c>
      <c r="I91" s="13">
        <f t="shared" si="25"/>
        <v>0</v>
      </c>
      <c r="J91" s="13">
        <f t="shared" si="26"/>
        <v>0</v>
      </c>
      <c r="K91" s="3"/>
      <c r="L91" s="3"/>
    </row>
    <row r="92" spans="1:12" x14ac:dyDescent="0.25">
      <c r="A92" s="6" t="s">
        <v>11</v>
      </c>
      <c r="B92" s="21" t="s">
        <v>11</v>
      </c>
      <c r="C92" s="6" t="s">
        <v>11</v>
      </c>
      <c r="D92" s="13"/>
      <c r="E92" s="13"/>
      <c r="F92" s="13"/>
      <c r="G92" s="13"/>
      <c r="H92" s="13"/>
      <c r="I92" s="13">
        <f t="shared" si="25"/>
        <v>0</v>
      </c>
      <c r="J92" s="13">
        <f t="shared" si="26"/>
        <v>0</v>
      </c>
      <c r="K92" s="3"/>
      <c r="L92" s="3"/>
    </row>
    <row r="93" spans="1:12" x14ac:dyDescent="0.25">
      <c r="A93" s="14" t="s">
        <v>11</v>
      </c>
      <c r="B93" s="22" t="s">
        <v>129</v>
      </c>
      <c r="C93" s="14" t="s">
        <v>11</v>
      </c>
      <c r="D93" s="15"/>
      <c r="E93" s="15"/>
      <c r="F93" s="15"/>
      <c r="G93" s="15"/>
      <c r="H93" s="15"/>
      <c r="I93" s="15"/>
      <c r="J93" s="15"/>
      <c r="K93" s="3"/>
      <c r="L93" s="3"/>
    </row>
    <row r="94" spans="1:12" x14ac:dyDescent="0.25">
      <c r="A94" s="6" t="s">
        <v>266</v>
      </c>
      <c r="B94" s="21" t="s">
        <v>130</v>
      </c>
      <c r="C94" s="6" t="s">
        <v>62</v>
      </c>
      <c r="D94" s="13">
        <v>650</v>
      </c>
      <c r="E94" s="13"/>
      <c r="F94" s="13">
        <f>D94*E94</f>
        <v>0</v>
      </c>
      <c r="G94" s="13"/>
      <c r="H94" s="13">
        <f>D94*G94</f>
        <v>0</v>
      </c>
      <c r="I94" s="13">
        <f t="shared" ref="I94:J96" si="27">E94+G94</f>
        <v>0</v>
      </c>
      <c r="J94" s="13">
        <f t="shared" si="27"/>
        <v>0</v>
      </c>
      <c r="K94" s="3"/>
      <c r="L94" s="3"/>
    </row>
    <row r="95" spans="1:12" x14ac:dyDescent="0.25">
      <c r="A95" s="6" t="s">
        <v>281</v>
      </c>
      <c r="B95" s="21" t="s">
        <v>131</v>
      </c>
      <c r="C95" s="6" t="s">
        <v>62</v>
      </c>
      <c r="D95" s="13">
        <v>380</v>
      </c>
      <c r="E95" s="13"/>
      <c r="F95" s="13">
        <f>D95*E95</f>
        <v>0</v>
      </c>
      <c r="G95" s="13"/>
      <c r="H95" s="13">
        <f>D95*G95</f>
        <v>0</v>
      </c>
      <c r="I95" s="13">
        <f t="shared" si="27"/>
        <v>0</v>
      </c>
      <c r="J95" s="13">
        <f t="shared" si="27"/>
        <v>0</v>
      </c>
      <c r="K95" s="3"/>
      <c r="L95" s="3"/>
    </row>
    <row r="96" spans="1:12" x14ac:dyDescent="0.25">
      <c r="A96" s="6" t="s">
        <v>11</v>
      </c>
      <c r="B96" s="21" t="s">
        <v>11</v>
      </c>
      <c r="C96" s="6" t="s">
        <v>11</v>
      </c>
      <c r="D96" s="13"/>
      <c r="E96" s="13"/>
      <c r="F96" s="13"/>
      <c r="G96" s="13"/>
      <c r="H96" s="13"/>
      <c r="I96" s="13">
        <f t="shared" si="27"/>
        <v>0</v>
      </c>
      <c r="J96" s="13">
        <f t="shared" si="27"/>
        <v>0</v>
      </c>
      <c r="K96" s="3"/>
      <c r="L96" s="3"/>
    </row>
    <row r="97" spans="1:12" x14ac:dyDescent="0.25">
      <c r="A97" s="14" t="s">
        <v>11</v>
      </c>
      <c r="B97" s="22" t="s">
        <v>132</v>
      </c>
      <c r="C97" s="14" t="s">
        <v>11</v>
      </c>
      <c r="D97" s="15"/>
      <c r="E97" s="15"/>
      <c r="F97" s="15"/>
      <c r="G97" s="15"/>
      <c r="H97" s="15"/>
      <c r="I97" s="15"/>
      <c r="J97" s="15"/>
      <c r="K97" s="3"/>
      <c r="L97" s="3"/>
    </row>
    <row r="98" spans="1:12" x14ac:dyDescent="0.25">
      <c r="A98" s="6" t="s">
        <v>326</v>
      </c>
      <c r="B98" s="21" t="s">
        <v>133</v>
      </c>
      <c r="C98" s="6" t="s">
        <v>62</v>
      </c>
      <c r="D98" s="13">
        <v>850</v>
      </c>
      <c r="E98" s="13"/>
      <c r="F98" s="13">
        <f>D98*E98</f>
        <v>0</v>
      </c>
      <c r="G98" s="13"/>
      <c r="H98" s="13">
        <f>D98*G98</f>
        <v>0</v>
      </c>
      <c r="I98" s="13">
        <f t="shared" ref="I98:I110" si="28">E98+G98</f>
        <v>0</v>
      </c>
      <c r="J98" s="13">
        <f t="shared" ref="J98:J110" si="29">F98+H98</f>
        <v>0</v>
      </c>
      <c r="K98" s="3"/>
      <c r="L98" s="3"/>
    </row>
    <row r="99" spans="1:12" x14ac:dyDescent="0.25">
      <c r="A99" s="6" t="s">
        <v>330</v>
      </c>
      <c r="B99" s="21" t="s">
        <v>134</v>
      </c>
      <c r="C99" s="6" t="s">
        <v>62</v>
      </c>
      <c r="D99" s="13">
        <v>850</v>
      </c>
      <c r="E99" s="13"/>
      <c r="F99" s="13">
        <f>D99*E99</f>
        <v>0</v>
      </c>
      <c r="G99" s="13"/>
      <c r="H99" s="13">
        <f>D99*G99</f>
        <v>0</v>
      </c>
      <c r="I99" s="13">
        <f t="shared" si="28"/>
        <v>0</v>
      </c>
      <c r="J99" s="13">
        <f t="shared" si="29"/>
        <v>0</v>
      </c>
      <c r="K99" s="3"/>
      <c r="L99" s="3"/>
    </row>
    <row r="100" spans="1:12" x14ac:dyDescent="0.25">
      <c r="A100" s="6" t="s">
        <v>278</v>
      </c>
      <c r="B100" s="21" t="s">
        <v>135</v>
      </c>
      <c r="C100" s="6" t="s">
        <v>62</v>
      </c>
      <c r="D100" s="13">
        <v>850</v>
      </c>
      <c r="E100" s="13"/>
      <c r="F100" s="13">
        <f>D100*E100</f>
        <v>0</v>
      </c>
      <c r="G100" s="13"/>
      <c r="H100" s="13">
        <f>D100*G100</f>
        <v>0</v>
      </c>
      <c r="I100" s="13">
        <f t="shared" si="28"/>
        <v>0</v>
      </c>
      <c r="J100" s="13">
        <f t="shared" si="29"/>
        <v>0</v>
      </c>
      <c r="K100" s="3"/>
      <c r="L100" s="3"/>
    </row>
    <row r="101" spans="1:12" x14ac:dyDescent="0.25">
      <c r="A101" s="6" t="s">
        <v>331</v>
      </c>
      <c r="B101" s="21" t="s">
        <v>136</v>
      </c>
      <c r="C101" s="6" t="s">
        <v>62</v>
      </c>
      <c r="D101" s="13">
        <v>760</v>
      </c>
      <c r="E101" s="13"/>
      <c r="F101" s="13">
        <f>D101*E101</f>
        <v>0</v>
      </c>
      <c r="G101" s="13"/>
      <c r="H101" s="13">
        <f>D101*G101</f>
        <v>0</v>
      </c>
      <c r="I101" s="13">
        <f t="shared" si="28"/>
        <v>0</v>
      </c>
      <c r="J101" s="13">
        <f t="shared" si="29"/>
        <v>0</v>
      </c>
      <c r="K101" s="3"/>
      <c r="L101" s="3"/>
    </row>
    <row r="102" spans="1:12" x14ac:dyDescent="0.25">
      <c r="A102" s="6" t="s">
        <v>332</v>
      </c>
      <c r="B102" s="21" t="s">
        <v>137</v>
      </c>
      <c r="C102" s="6" t="s">
        <v>62</v>
      </c>
      <c r="D102" s="13">
        <v>690</v>
      </c>
      <c r="E102" s="13"/>
      <c r="F102" s="13">
        <f>D102*E102</f>
        <v>0</v>
      </c>
      <c r="G102" s="13"/>
      <c r="H102" s="13">
        <f>D102*G102</f>
        <v>0</v>
      </c>
      <c r="I102" s="13">
        <f t="shared" si="28"/>
        <v>0</v>
      </c>
      <c r="J102" s="13">
        <f t="shared" si="29"/>
        <v>0</v>
      </c>
      <c r="K102" s="3"/>
      <c r="L102" s="3"/>
    </row>
    <row r="103" spans="1:12" x14ac:dyDescent="0.25">
      <c r="A103" s="6" t="s">
        <v>11</v>
      </c>
      <c r="B103" s="21" t="s">
        <v>11</v>
      </c>
      <c r="C103" s="6" t="s">
        <v>11</v>
      </c>
      <c r="D103" s="13"/>
      <c r="E103" s="13"/>
      <c r="F103" s="13"/>
      <c r="G103" s="13"/>
      <c r="H103" s="13"/>
      <c r="I103" s="13">
        <f t="shared" si="28"/>
        <v>0</v>
      </c>
      <c r="J103" s="13">
        <f t="shared" si="29"/>
        <v>0</v>
      </c>
      <c r="K103" s="3"/>
      <c r="L103" s="3"/>
    </row>
    <row r="104" spans="1:12" x14ac:dyDescent="0.25">
      <c r="A104" s="6" t="s">
        <v>327</v>
      </c>
      <c r="B104" s="21" t="s">
        <v>138</v>
      </c>
      <c r="C104" s="6" t="s">
        <v>105</v>
      </c>
      <c r="D104" s="13">
        <v>380</v>
      </c>
      <c r="E104" s="13"/>
      <c r="F104" s="13">
        <f t="shared" ref="F104:F109" si="30">D104*E104</f>
        <v>0</v>
      </c>
      <c r="G104" s="13"/>
      <c r="H104" s="13">
        <f t="shared" ref="H104:H109" si="31">D104*G104</f>
        <v>0</v>
      </c>
      <c r="I104" s="13">
        <f t="shared" si="28"/>
        <v>0</v>
      </c>
      <c r="J104" s="13">
        <f t="shared" si="29"/>
        <v>0</v>
      </c>
      <c r="K104" s="3"/>
      <c r="L104" s="3"/>
    </row>
    <row r="105" spans="1:12" x14ac:dyDescent="0.25">
      <c r="A105" s="6" t="s">
        <v>333</v>
      </c>
      <c r="B105" s="21" t="s">
        <v>139</v>
      </c>
      <c r="C105" s="6" t="s">
        <v>105</v>
      </c>
      <c r="D105" s="13">
        <v>150</v>
      </c>
      <c r="E105" s="13"/>
      <c r="F105" s="13">
        <f t="shared" si="30"/>
        <v>0</v>
      </c>
      <c r="G105" s="13"/>
      <c r="H105" s="13">
        <f t="shared" si="31"/>
        <v>0</v>
      </c>
      <c r="I105" s="13">
        <f t="shared" si="28"/>
        <v>0</v>
      </c>
      <c r="J105" s="13">
        <f t="shared" si="29"/>
        <v>0</v>
      </c>
      <c r="K105" s="3"/>
      <c r="L105" s="3"/>
    </row>
    <row r="106" spans="1:12" x14ac:dyDescent="0.25">
      <c r="A106" s="6" t="s">
        <v>334</v>
      </c>
      <c r="B106" s="21" t="s">
        <v>140</v>
      </c>
      <c r="C106" s="6" t="s">
        <v>62</v>
      </c>
      <c r="D106" s="13">
        <v>950</v>
      </c>
      <c r="E106" s="13"/>
      <c r="F106" s="13">
        <f t="shared" si="30"/>
        <v>0</v>
      </c>
      <c r="G106" s="13"/>
      <c r="H106" s="13">
        <f t="shared" si="31"/>
        <v>0</v>
      </c>
      <c r="I106" s="13">
        <f t="shared" si="28"/>
        <v>0</v>
      </c>
      <c r="J106" s="13">
        <f t="shared" si="29"/>
        <v>0</v>
      </c>
      <c r="K106" s="3"/>
      <c r="L106" s="3"/>
    </row>
    <row r="107" spans="1:12" x14ac:dyDescent="0.25">
      <c r="A107" s="6" t="s">
        <v>335</v>
      </c>
      <c r="B107" s="21" t="s">
        <v>141</v>
      </c>
      <c r="C107" s="6" t="s">
        <v>105</v>
      </c>
      <c r="D107" s="13">
        <v>250</v>
      </c>
      <c r="E107" s="13"/>
      <c r="F107" s="13">
        <f t="shared" si="30"/>
        <v>0</v>
      </c>
      <c r="G107" s="13"/>
      <c r="H107" s="13">
        <f t="shared" si="31"/>
        <v>0</v>
      </c>
      <c r="I107" s="13">
        <f t="shared" si="28"/>
        <v>0</v>
      </c>
      <c r="J107" s="13">
        <f t="shared" si="29"/>
        <v>0</v>
      </c>
      <c r="K107" s="3"/>
      <c r="L107" s="3"/>
    </row>
    <row r="108" spans="1:12" x14ac:dyDescent="0.25">
      <c r="A108" s="6" t="s">
        <v>336</v>
      </c>
      <c r="B108" s="21" t="s">
        <v>142</v>
      </c>
      <c r="C108" s="6" t="s">
        <v>105</v>
      </c>
      <c r="D108" s="13">
        <v>350</v>
      </c>
      <c r="E108" s="13"/>
      <c r="F108" s="13">
        <f t="shared" si="30"/>
        <v>0</v>
      </c>
      <c r="G108" s="13"/>
      <c r="H108" s="13">
        <f t="shared" si="31"/>
        <v>0</v>
      </c>
      <c r="I108" s="13">
        <f t="shared" si="28"/>
        <v>0</v>
      </c>
      <c r="J108" s="13">
        <f t="shared" si="29"/>
        <v>0</v>
      </c>
      <c r="K108" s="3"/>
      <c r="L108" s="3"/>
    </row>
    <row r="109" spans="1:12" x14ac:dyDescent="0.25">
      <c r="A109" s="6" t="s">
        <v>337</v>
      </c>
      <c r="B109" s="21" t="s">
        <v>143</v>
      </c>
      <c r="C109" s="6" t="s">
        <v>105</v>
      </c>
      <c r="D109" s="13">
        <v>180</v>
      </c>
      <c r="E109" s="13"/>
      <c r="F109" s="13">
        <f t="shared" si="30"/>
        <v>0</v>
      </c>
      <c r="G109" s="13"/>
      <c r="H109" s="13">
        <f t="shared" si="31"/>
        <v>0</v>
      </c>
      <c r="I109" s="13">
        <f t="shared" si="28"/>
        <v>0</v>
      </c>
      <c r="J109" s="13">
        <f t="shared" si="29"/>
        <v>0</v>
      </c>
      <c r="K109" s="3"/>
      <c r="L109" s="3"/>
    </row>
    <row r="110" spans="1:12" x14ac:dyDescent="0.25">
      <c r="A110" s="6" t="s">
        <v>11</v>
      </c>
      <c r="B110" s="21" t="s">
        <v>11</v>
      </c>
      <c r="C110" s="6" t="s">
        <v>11</v>
      </c>
      <c r="D110" s="13"/>
      <c r="E110" s="13"/>
      <c r="F110" s="13"/>
      <c r="G110" s="13"/>
      <c r="H110" s="13"/>
      <c r="I110" s="13">
        <f t="shared" si="28"/>
        <v>0</v>
      </c>
      <c r="J110" s="13">
        <f t="shared" si="29"/>
        <v>0</v>
      </c>
      <c r="K110" s="3"/>
      <c r="L110" s="3"/>
    </row>
    <row r="111" spans="1:12" x14ac:dyDescent="0.25">
      <c r="A111" s="16" t="s">
        <v>11</v>
      </c>
      <c r="B111" s="23" t="s">
        <v>144</v>
      </c>
      <c r="C111" s="16" t="s">
        <v>11</v>
      </c>
      <c r="D111" s="17"/>
      <c r="E111" s="17"/>
      <c r="F111" s="17"/>
      <c r="G111" s="17"/>
      <c r="H111" s="17"/>
      <c r="I111" s="17"/>
      <c r="J111" s="17"/>
      <c r="K111" s="3"/>
      <c r="L111" s="3"/>
    </row>
    <row r="112" spans="1:12" x14ac:dyDescent="0.25">
      <c r="A112" s="6" t="s">
        <v>338</v>
      </c>
      <c r="B112" s="21" t="s">
        <v>145</v>
      </c>
      <c r="C112" s="6" t="s">
        <v>105</v>
      </c>
      <c r="D112" s="13">
        <v>90</v>
      </c>
      <c r="E112" s="13"/>
      <c r="F112" s="13">
        <f>D112*E112</f>
        <v>0</v>
      </c>
      <c r="G112" s="13"/>
      <c r="H112" s="13">
        <f>D112*G112</f>
        <v>0</v>
      </c>
      <c r="I112" s="13">
        <f t="shared" ref="I112:J115" si="32">E112+G112</f>
        <v>0</v>
      </c>
      <c r="J112" s="13">
        <f t="shared" si="32"/>
        <v>0</v>
      </c>
      <c r="K112" s="3"/>
      <c r="L112" s="3"/>
    </row>
    <row r="113" spans="1:12" x14ac:dyDescent="0.25">
      <c r="A113" s="6" t="s">
        <v>339</v>
      </c>
      <c r="B113" s="21" t="s">
        <v>146</v>
      </c>
      <c r="C113" s="6" t="s">
        <v>62</v>
      </c>
      <c r="D113" s="13">
        <v>340</v>
      </c>
      <c r="E113" s="13"/>
      <c r="F113" s="13">
        <f>D113*E113</f>
        <v>0</v>
      </c>
      <c r="G113" s="13"/>
      <c r="H113" s="13">
        <f>D113*G113</f>
        <v>0</v>
      </c>
      <c r="I113" s="13">
        <f t="shared" si="32"/>
        <v>0</v>
      </c>
      <c r="J113" s="13">
        <f t="shared" si="32"/>
        <v>0</v>
      </c>
      <c r="K113" s="3"/>
      <c r="L113" s="3"/>
    </row>
    <row r="114" spans="1:12" x14ac:dyDescent="0.25">
      <c r="A114" s="6" t="s">
        <v>342</v>
      </c>
      <c r="B114" s="21" t="s">
        <v>147</v>
      </c>
      <c r="C114" s="6" t="s">
        <v>62</v>
      </c>
      <c r="D114" s="13">
        <v>4</v>
      </c>
      <c r="E114" s="13"/>
      <c r="F114" s="13">
        <f>D114*E114</f>
        <v>0</v>
      </c>
      <c r="G114" s="13"/>
      <c r="H114" s="13">
        <f>D114*G114</f>
        <v>0</v>
      </c>
      <c r="I114" s="13">
        <f t="shared" si="32"/>
        <v>0</v>
      </c>
      <c r="J114" s="13">
        <f t="shared" si="32"/>
        <v>0</v>
      </c>
      <c r="K114" s="3"/>
      <c r="L114" s="3"/>
    </row>
    <row r="115" spans="1:12" x14ac:dyDescent="0.25">
      <c r="A115" s="6" t="s">
        <v>11</v>
      </c>
      <c r="B115" s="21" t="s">
        <v>11</v>
      </c>
      <c r="C115" s="6" t="s">
        <v>11</v>
      </c>
      <c r="D115" s="13"/>
      <c r="E115" s="13"/>
      <c r="F115" s="13"/>
      <c r="G115" s="13"/>
      <c r="H115" s="13"/>
      <c r="I115" s="13">
        <f t="shared" si="32"/>
        <v>0</v>
      </c>
      <c r="J115" s="13">
        <f t="shared" si="32"/>
        <v>0</v>
      </c>
      <c r="K115" s="3"/>
      <c r="L115" s="3"/>
    </row>
    <row r="116" spans="1:12" x14ac:dyDescent="0.25">
      <c r="A116" s="14" t="s">
        <v>11</v>
      </c>
      <c r="B116" s="22" t="s">
        <v>148</v>
      </c>
      <c r="C116" s="14" t="s">
        <v>11</v>
      </c>
      <c r="D116" s="15"/>
      <c r="E116" s="15"/>
      <c r="F116" s="15"/>
      <c r="G116" s="15"/>
      <c r="H116" s="15"/>
      <c r="I116" s="15"/>
      <c r="J116" s="15"/>
      <c r="K116" s="3"/>
      <c r="L116" s="3"/>
    </row>
    <row r="117" spans="1:12" x14ac:dyDescent="0.25">
      <c r="A117" s="6" t="s">
        <v>343</v>
      </c>
      <c r="B117" s="21" t="s">
        <v>149</v>
      </c>
      <c r="C117" s="6" t="s">
        <v>105</v>
      </c>
      <c r="D117" s="13">
        <v>460</v>
      </c>
      <c r="E117" s="13"/>
      <c r="F117" s="13">
        <f>D117*E117</f>
        <v>0</v>
      </c>
      <c r="G117" s="13"/>
      <c r="H117" s="13">
        <f>D117*G117</f>
        <v>0</v>
      </c>
      <c r="I117" s="13">
        <f t="shared" ref="I117:I125" si="33">E117+G117</f>
        <v>0</v>
      </c>
      <c r="J117" s="13">
        <f t="shared" ref="J117:J125" si="34">F117+H117</f>
        <v>0</v>
      </c>
      <c r="K117" s="3"/>
      <c r="L117" s="3"/>
    </row>
    <row r="118" spans="1:12" x14ac:dyDescent="0.25">
      <c r="A118" s="6" t="s">
        <v>267</v>
      </c>
      <c r="B118" s="21" t="s">
        <v>150</v>
      </c>
      <c r="C118" s="6" t="s">
        <v>105</v>
      </c>
      <c r="D118" s="13">
        <v>660</v>
      </c>
      <c r="E118" s="13"/>
      <c r="F118" s="13">
        <f>D118*E118</f>
        <v>0</v>
      </c>
      <c r="G118" s="13"/>
      <c r="H118" s="13">
        <f>D118*G118</f>
        <v>0</v>
      </c>
      <c r="I118" s="13">
        <f t="shared" si="33"/>
        <v>0</v>
      </c>
      <c r="J118" s="13">
        <f t="shared" si="34"/>
        <v>0</v>
      </c>
      <c r="K118" s="3"/>
      <c r="L118" s="3"/>
    </row>
    <row r="119" spans="1:12" x14ac:dyDescent="0.25">
      <c r="A119" s="6" t="s">
        <v>11</v>
      </c>
      <c r="B119" s="21" t="s">
        <v>11</v>
      </c>
      <c r="C119" s="6" t="s">
        <v>11</v>
      </c>
      <c r="D119" s="13"/>
      <c r="E119" s="13"/>
      <c r="F119" s="13"/>
      <c r="G119" s="13"/>
      <c r="H119" s="13"/>
      <c r="I119" s="13">
        <f t="shared" si="33"/>
        <v>0</v>
      </c>
      <c r="J119" s="13">
        <f t="shared" si="34"/>
        <v>0</v>
      </c>
      <c r="K119" s="3"/>
      <c r="L119" s="3"/>
    </row>
    <row r="120" spans="1:12" x14ac:dyDescent="0.25">
      <c r="A120" s="6" t="s">
        <v>344</v>
      </c>
      <c r="B120" s="21" t="s">
        <v>151</v>
      </c>
      <c r="C120" s="6" t="s">
        <v>105</v>
      </c>
      <c r="D120" s="13">
        <v>550</v>
      </c>
      <c r="E120" s="13"/>
      <c r="F120" s="13">
        <f>D120*E120</f>
        <v>0</v>
      </c>
      <c r="G120" s="13"/>
      <c r="H120" s="13">
        <f>D120*G120</f>
        <v>0</v>
      </c>
      <c r="I120" s="13">
        <f t="shared" si="33"/>
        <v>0</v>
      </c>
      <c r="J120" s="13">
        <f t="shared" si="34"/>
        <v>0</v>
      </c>
      <c r="K120" s="3"/>
      <c r="L120" s="3"/>
    </row>
    <row r="121" spans="1:12" x14ac:dyDescent="0.25">
      <c r="A121" s="6" t="s">
        <v>345</v>
      </c>
      <c r="B121" s="21" t="s">
        <v>152</v>
      </c>
      <c r="C121" s="6" t="s">
        <v>105</v>
      </c>
      <c r="D121" s="13">
        <v>430</v>
      </c>
      <c r="E121" s="13"/>
      <c r="F121" s="13">
        <f>D121*E121</f>
        <v>0</v>
      </c>
      <c r="G121" s="13"/>
      <c r="H121" s="13">
        <f>D121*G121</f>
        <v>0</v>
      </c>
      <c r="I121" s="13">
        <f t="shared" si="33"/>
        <v>0</v>
      </c>
      <c r="J121" s="13">
        <f t="shared" si="34"/>
        <v>0</v>
      </c>
      <c r="K121" s="3"/>
      <c r="L121" s="3"/>
    </row>
    <row r="122" spans="1:12" x14ac:dyDescent="0.25">
      <c r="A122" s="6" t="s">
        <v>346</v>
      </c>
      <c r="B122" s="21" t="s">
        <v>153</v>
      </c>
      <c r="C122" s="6" t="s">
        <v>105</v>
      </c>
      <c r="D122" s="13">
        <v>550</v>
      </c>
      <c r="E122" s="13"/>
      <c r="F122" s="13">
        <f>D122*E122</f>
        <v>0</v>
      </c>
      <c r="G122" s="13"/>
      <c r="H122" s="13">
        <f>D122*G122</f>
        <v>0</v>
      </c>
      <c r="I122" s="13">
        <f t="shared" si="33"/>
        <v>0</v>
      </c>
      <c r="J122" s="13">
        <f t="shared" si="34"/>
        <v>0</v>
      </c>
      <c r="K122" s="3"/>
      <c r="L122" s="3"/>
    </row>
    <row r="123" spans="1:12" x14ac:dyDescent="0.25">
      <c r="A123" s="6" t="s">
        <v>347</v>
      </c>
      <c r="B123" s="21" t="s">
        <v>154</v>
      </c>
      <c r="C123" s="6" t="s">
        <v>105</v>
      </c>
      <c r="D123" s="13">
        <v>390</v>
      </c>
      <c r="E123" s="13"/>
      <c r="F123" s="13">
        <f>D123*E123</f>
        <v>0</v>
      </c>
      <c r="G123" s="13"/>
      <c r="H123" s="13">
        <f>D123*G123</f>
        <v>0</v>
      </c>
      <c r="I123" s="13">
        <f t="shared" si="33"/>
        <v>0</v>
      </c>
      <c r="J123" s="13">
        <f t="shared" si="34"/>
        <v>0</v>
      </c>
      <c r="K123" s="3"/>
      <c r="L123" s="3"/>
    </row>
    <row r="124" spans="1:12" x14ac:dyDescent="0.25">
      <c r="A124" s="6" t="s">
        <v>348</v>
      </c>
      <c r="B124" s="21" t="s">
        <v>155</v>
      </c>
      <c r="C124" s="6" t="s">
        <v>105</v>
      </c>
      <c r="D124" s="13">
        <v>80</v>
      </c>
      <c r="E124" s="13"/>
      <c r="F124" s="13">
        <f>D124*E124</f>
        <v>0</v>
      </c>
      <c r="G124" s="13"/>
      <c r="H124" s="13">
        <f>D124*G124</f>
        <v>0</v>
      </c>
      <c r="I124" s="13">
        <f t="shared" si="33"/>
        <v>0</v>
      </c>
      <c r="J124" s="13">
        <f t="shared" si="34"/>
        <v>0</v>
      </c>
      <c r="K124" s="3"/>
      <c r="L124" s="3"/>
    </row>
    <row r="125" spans="1:12" x14ac:dyDescent="0.25">
      <c r="A125" s="6" t="s">
        <v>11</v>
      </c>
      <c r="B125" s="21" t="s">
        <v>11</v>
      </c>
      <c r="C125" s="6" t="s">
        <v>11</v>
      </c>
      <c r="D125" s="13"/>
      <c r="E125" s="13"/>
      <c r="F125" s="13"/>
      <c r="G125" s="13"/>
      <c r="H125" s="13"/>
      <c r="I125" s="13">
        <f t="shared" si="33"/>
        <v>0</v>
      </c>
      <c r="J125" s="13">
        <f t="shared" si="34"/>
        <v>0</v>
      </c>
      <c r="K125" s="3"/>
      <c r="L125" s="3"/>
    </row>
    <row r="126" spans="1:12" ht="26.25" x14ac:dyDescent="0.25">
      <c r="A126" s="14" t="s">
        <v>11</v>
      </c>
      <c r="B126" s="22" t="s">
        <v>156</v>
      </c>
      <c r="C126" s="14" t="s">
        <v>11</v>
      </c>
      <c r="D126" s="15"/>
      <c r="E126" s="15"/>
      <c r="F126" s="15"/>
      <c r="G126" s="15"/>
      <c r="H126" s="15"/>
      <c r="I126" s="15"/>
      <c r="J126" s="15"/>
      <c r="K126" s="3"/>
      <c r="L126" s="3"/>
    </row>
    <row r="127" spans="1:12" x14ac:dyDescent="0.25">
      <c r="A127" s="6" t="s">
        <v>349</v>
      </c>
      <c r="B127" s="21" t="s">
        <v>157</v>
      </c>
      <c r="C127" s="6" t="s">
        <v>105</v>
      </c>
      <c r="D127" s="13">
        <v>7750</v>
      </c>
      <c r="E127" s="13"/>
      <c r="F127" s="13">
        <f t="shared" ref="F127:F132" si="35">D127*E127</f>
        <v>0</v>
      </c>
      <c r="G127" s="13"/>
      <c r="H127" s="13">
        <f t="shared" ref="H127:H132" si="36">D127*G127</f>
        <v>0</v>
      </c>
      <c r="I127" s="13">
        <f t="shared" ref="I127:J133" si="37">E127+G127</f>
        <v>0</v>
      </c>
      <c r="J127" s="13">
        <f t="shared" si="37"/>
        <v>0</v>
      </c>
      <c r="K127" s="3"/>
      <c r="L127" s="3"/>
    </row>
    <row r="128" spans="1:12" x14ac:dyDescent="0.25">
      <c r="A128" s="6" t="s">
        <v>350</v>
      </c>
      <c r="B128" s="21" t="s">
        <v>158</v>
      </c>
      <c r="C128" s="6" t="s">
        <v>105</v>
      </c>
      <c r="D128" s="13">
        <v>11660</v>
      </c>
      <c r="E128" s="13"/>
      <c r="F128" s="13">
        <f t="shared" si="35"/>
        <v>0</v>
      </c>
      <c r="G128" s="13"/>
      <c r="H128" s="13">
        <f t="shared" si="36"/>
        <v>0</v>
      </c>
      <c r="I128" s="13">
        <f t="shared" si="37"/>
        <v>0</v>
      </c>
      <c r="J128" s="13">
        <f t="shared" si="37"/>
        <v>0</v>
      </c>
      <c r="K128" s="3"/>
      <c r="L128" s="3"/>
    </row>
    <row r="129" spans="1:12" x14ac:dyDescent="0.25">
      <c r="A129" s="6" t="s">
        <v>341</v>
      </c>
      <c r="B129" s="21" t="s">
        <v>159</v>
      </c>
      <c r="C129" s="6" t="s">
        <v>105</v>
      </c>
      <c r="D129" s="13">
        <v>450</v>
      </c>
      <c r="E129" s="13"/>
      <c r="F129" s="13">
        <f t="shared" si="35"/>
        <v>0</v>
      </c>
      <c r="G129" s="13"/>
      <c r="H129" s="13">
        <f t="shared" si="36"/>
        <v>0</v>
      </c>
      <c r="I129" s="13">
        <f t="shared" si="37"/>
        <v>0</v>
      </c>
      <c r="J129" s="13">
        <f t="shared" si="37"/>
        <v>0</v>
      </c>
      <c r="K129" s="3"/>
      <c r="L129" s="3"/>
    </row>
    <row r="130" spans="1:12" x14ac:dyDescent="0.25">
      <c r="A130" s="6" t="s">
        <v>283</v>
      </c>
      <c r="B130" s="21" t="s">
        <v>160</v>
      </c>
      <c r="C130" s="6" t="s">
        <v>105</v>
      </c>
      <c r="D130" s="13">
        <v>1350</v>
      </c>
      <c r="E130" s="13"/>
      <c r="F130" s="13">
        <f t="shared" si="35"/>
        <v>0</v>
      </c>
      <c r="G130" s="13"/>
      <c r="H130" s="13">
        <f t="shared" si="36"/>
        <v>0</v>
      </c>
      <c r="I130" s="13">
        <f t="shared" si="37"/>
        <v>0</v>
      </c>
      <c r="J130" s="13">
        <f t="shared" si="37"/>
        <v>0</v>
      </c>
      <c r="K130" s="3"/>
      <c r="L130" s="3"/>
    </row>
    <row r="131" spans="1:12" x14ac:dyDescent="0.25">
      <c r="A131" s="6" t="s">
        <v>351</v>
      </c>
      <c r="B131" s="21" t="s">
        <v>161</v>
      </c>
      <c r="C131" s="6" t="s">
        <v>105</v>
      </c>
      <c r="D131" s="13">
        <v>250</v>
      </c>
      <c r="E131" s="13"/>
      <c r="F131" s="13">
        <f t="shared" si="35"/>
        <v>0</v>
      </c>
      <c r="G131" s="13"/>
      <c r="H131" s="13">
        <f t="shared" si="36"/>
        <v>0</v>
      </c>
      <c r="I131" s="13">
        <f t="shared" si="37"/>
        <v>0</v>
      </c>
      <c r="J131" s="13">
        <f t="shared" si="37"/>
        <v>0</v>
      </c>
      <c r="K131" s="3"/>
      <c r="L131" s="3"/>
    </row>
    <row r="132" spans="1:12" x14ac:dyDescent="0.25">
      <c r="A132" s="6" t="s">
        <v>352</v>
      </c>
      <c r="B132" s="21" t="s">
        <v>162</v>
      </c>
      <c r="C132" s="6" t="s">
        <v>105</v>
      </c>
      <c r="D132" s="13">
        <v>40</v>
      </c>
      <c r="E132" s="13"/>
      <c r="F132" s="13">
        <f t="shared" si="35"/>
        <v>0</v>
      </c>
      <c r="G132" s="13"/>
      <c r="H132" s="13">
        <f t="shared" si="36"/>
        <v>0</v>
      </c>
      <c r="I132" s="13">
        <f t="shared" si="37"/>
        <v>0</v>
      </c>
      <c r="J132" s="13">
        <f t="shared" si="37"/>
        <v>0</v>
      </c>
      <c r="K132" s="3"/>
      <c r="L132" s="3"/>
    </row>
    <row r="133" spans="1:12" x14ac:dyDescent="0.25">
      <c r="A133" s="6" t="s">
        <v>11</v>
      </c>
      <c r="B133" s="21" t="s">
        <v>11</v>
      </c>
      <c r="C133" s="6" t="s">
        <v>11</v>
      </c>
      <c r="D133" s="13"/>
      <c r="E133" s="13"/>
      <c r="F133" s="13"/>
      <c r="G133" s="13"/>
      <c r="H133" s="13"/>
      <c r="I133" s="13">
        <f t="shared" si="37"/>
        <v>0</v>
      </c>
      <c r="J133" s="13">
        <f t="shared" si="37"/>
        <v>0</v>
      </c>
      <c r="K133" s="3"/>
      <c r="L133" s="3"/>
    </row>
    <row r="134" spans="1:12" ht="26.25" x14ac:dyDescent="0.25">
      <c r="A134" s="14" t="s">
        <v>11</v>
      </c>
      <c r="B134" s="22" t="s">
        <v>163</v>
      </c>
      <c r="C134" s="14" t="s">
        <v>11</v>
      </c>
      <c r="D134" s="15"/>
      <c r="E134" s="15"/>
      <c r="F134" s="15"/>
      <c r="G134" s="15"/>
      <c r="H134" s="15"/>
      <c r="I134" s="15"/>
      <c r="J134" s="15"/>
      <c r="K134" s="3"/>
      <c r="L134" s="3"/>
    </row>
    <row r="135" spans="1:12" x14ac:dyDescent="0.25">
      <c r="A135" s="6" t="s">
        <v>329</v>
      </c>
      <c r="B135" s="21" t="s">
        <v>164</v>
      </c>
      <c r="C135" s="6" t="s">
        <v>105</v>
      </c>
      <c r="D135" s="13">
        <v>160</v>
      </c>
      <c r="E135" s="13"/>
      <c r="F135" s="13">
        <f>D135*E135</f>
        <v>0</v>
      </c>
      <c r="G135" s="13"/>
      <c r="H135" s="13">
        <f>D135*G135</f>
        <v>0</v>
      </c>
      <c r="I135" s="13">
        <f t="shared" ref="I135:J139" si="38">E135+G135</f>
        <v>0</v>
      </c>
      <c r="J135" s="13">
        <f t="shared" si="38"/>
        <v>0</v>
      </c>
      <c r="K135" s="3"/>
      <c r="L135" s="3"/>
    </row>
    <row r="136" spans="1:12" x14ac:dyDescent="0.25">
      <c r="A136" s="6" t="s">
        <v>282</v>
      </c>
      <c r="B136" s="21" t="s">
        <v>165</v>
      </c>
      <c r="C136" s="6" t="s">
        <v>105</v>
      </c>
      <c r="D136" s="13">
        <v>220</v>
      </c>
      <c r="E136" s="13"/>
      <c r="F136" s="13">
        <f>D136*E136</f>
        <v>0</v>
      </c>
      <c r="G136" s="13"/>
      <c r="H136" s="13">
        <f>D136*G136</f>
        <v>0</v>
      </c>
      <c r="I136" s="13">
        <f t="shared" si="38"/>
        <v>0</v>
      </c>
      <c r="J136" s="13">
        <f t="shared" si="38"/>
        <v>0</v>
      </c>
      <c r="K136" s="3"/>
      <c r="L136" s="3"/>
    </row>
    <row r="137" spans="1:12" x14ac:dyDescent="0.25">
      <c r="A137" s="6" t="s">
        <v>353</v>
      </c>
      <c r="B137" s="21" t="s">
        <v>166</v>
      </c>
      <c r="C137" s="6" t="s">
        <v>105</v>
      </c>
      <c r="D137" s="13">
        <v>55</v>
      </c>
      <c r="E137" s="13"/>
      <c r="F137" s="13">
        <f>D137*E137</f>
        <v>0</v>
      </c>
      <c r="G137" s="13"/>
      <c r="H137" s="13">
        <f>D137*G137</f>
        <v>0</v>
      </c>
      <c r="I137" s="13">
        <f t="shared" si="38"/>
        <v>0</v>
      </c>
      <c r="J137" s="13">
        <f t="shared" si="38"/>
        <v>0</v>
      </c>
      <c r="K137" s="3"/>
      <c r="L137" s="3"/>
    </row>
    <row r="138" spans="1:12" x14ac:dyDescent="0.25">
      <c r="A138" s="6" t="s">
        <v>354</v>
      </c>
      <c r="B138" s="21" t="s">
        <v>167</v>
      </c>
      <c r="C138" s="6" t="s">
        <v>62</v>
      </c>
      <c r="D138" s="13">
        <v>10</v>
      </c>
      <c r="E138" s="13"/>
      <c r="F138" s="13">
        <f>D138*E138</f>
        <v>0</v>
      </c>
      <c r="G138" s="13"/>
      <c r="H138" s="13">
        <f>D138*G138</f>
        <v>0</v>
      </c>
      <c r="I138" s="13">
        <f t="shared" si="38"/>
        <v>0</v>
      </c>
      <c r="J138" s="13">
        <f t="shared" si="38"/>
        <v>0</v>
      </c>
      <c r="K138" s="3"/>
      <c r="L138" s="3"/>
    </row>
    <row r="139" spans="1:12" x14ac:dyDescent="0.25">
      <c r="A139" s="6" t="s">
        <v>11</v>
      </c>
      <c r="B139" s="21" t="s">
        <v>11</v>
      </c>
      <c r="C139" s="6" t="s">
        <v>11</v>
      </c>
      <c r="D139" s="13"/>
      <c r="E139" s="13"/>
      <c r="F139" s="13"/>
      <c r="G139" s="13"/>
      <c r="H139" s="13"/>
      <c r="I139" s="13">
        <f t="shared" si="38"/>
        <v>0</v>
      </c>
      <c r="J139" s="13">
        <f t="shared" si="38"/>
        <v>0</v>
      </c>
      <c r="K139" s="3"/>
      <c r="L139" s="3"/>
    </row>
    <row r="140" spans="1:12" x14ac:dyDescent="0.25">
      <c r="A140" s="14" t="s">
        <v>11</v>
      </c>
      <c r="B140" s="22" t="s">
        <v>168</v>
      </c>
      <c r="C140" s="14" t="s">
        <v>11</v>
      </c>
      <c r="D140" s="15"/>
      <c r="E140" s="15"/>
      <c r="F140" s="15"/>
      <c r="G140" s="15"/>
      <c r="H140" s="15"/>
      <c r="I140" s="15"/>
      <c r="J140" s="15"/>
      <c r="K140" s="3"/>
      <c r="L140" s="3"/>
    </row>
    <row r="141" spans="1:12" x14ac:dyDescent="0.25">
      <c r="A141" s="6" t="s">
        <v>328</v>
      </c>
      <c r="B141" s="21" t="s">
        <v>169</v>
      </c>
      <c r="C141" s="6" t="s">
        <v>105</v>
      </c>
      <c r="D141" s="13">
        <v>330</v>
      </c>
      <c r="E141" s="13"/>
      <c r="F141" s="13">
        <f>D141*E141</f>
        <v>0</v>
      </c>
      <c r="G141" s="13"/>
      <c r="H141" s="13">
        <f>D141*G141</f>
        <v>0</v>
      </c>
      <c r="I141" s="13">
        <f t="shared" ref="I141:J143" si="39">E141+G141</f>
        <v>0</v>
      </c>
      <c r="J141" s="13">
        <f t="shared" si="39"/>
        <v>0</v>
      </c>
      <c r="K141" s="3"/>
      <c r="L141" s="3"/>
    </row>
    <row r="142" spans="1:12" x14ac:dyDescent="0.25">
      <c r="A142" s="6" t="s">
        <v>313</v>
      </c>
      <c r="B142" s="21" t="s">
        <v>170</v>
      </c>
      <c r="C142" s="6" t="s">
        <v>105</v>
      </c>
      <c r="D142" s="13">
        <v>160</v>
      </c>
      <c r="E142" s="13"/>
      <c r="F142" s="13">
        <f>D142*E142</f>
        <v>0</v>
      </c>
      <c r="G142" s="13"/>
      <c r="H142" s="13">
        <f>D142*G142</f>
        <v>0</v>
      </c>
      <c r="I142" s="13">
        <f t="shared" si="39"/>
        <v>0</v>
      </c>
      <c r="J142" s="13">
        <f t="shared" si="39"/>
        <v>0</v>
      </c>
      <c r="K142" s="3"/>
      <c r="L142" s="3"/>
    </row>
    <row r="143" spans="1:12" x14ac:dyDescent="0.25">
      <c r="A143" s="6" t="s">
        <v>11</v>
      </c>
      <c r="B143" s="21" t="s">
        <v>11</v>
      </c>
      <c r="C143" s="6" t="s">
        <v>11</v>
      </c>
      <c r="D143" s="13"/>
      <c r="E143" s="13"/>
      <c r="F143" s="13"/>
      <c r="G143" s="13"/>
      <c r="H143" s="13"/>
      <c r="I143" s="13">
        <f t="shared" si="39"/>
        <v>0</v>
      </c>
      <c r="J143" s="13">
        <f t="shared" si="39"/>
        <v>0</v>
      </c>
      <c r="K143" s="3"/>
      <c r="L143" s="3"/>
    </row>
    <row r="144" spans="1:12" x14ac:dyDescent="0.25">
      <c r="A144" s="14" t="s">
        <v>11</v>
      </c>
      <c r="B144" s="22" t="s">
        <v>171</v>
      </c>
      <c r="C144" s="14" t="s">
        <v>11</v>
      </c>
      <c r="D144" s="15"/>
      <c r="E144" s="15"/>
      <c r="F144" s="15"/>
      <c r="G144" s="15"/>
      <c r="H144" s="15"/>
      <c r="I144" s="15"/>
      <c r="J144" s="15"/>
      <c r="K144" s="3"/>
      <c r="L144" s="3"/>
    </row>
    <row r="145" spans="1:12" x14ac:dyDescent="0.25">
      <c r="A145" s="6" t="s">
        <v>355</v>
      </c>
      <c r="B145" s="21" t="s">
        <v>172</v>
      </c>
      <c r="C145" s="6" t="s">
        <v>62</v>
      </c>
      <c r="D145" s="13">
        <v>40</v>
      </c>
      <c r="E145" s="13"/>
      <c r="F145" s="13">
        <f>D145*E145</f>
        <v>0</v>
      </c>
      <c r="G145" s="13"/>
      <c r="H145" s="13">
        <f>D145*G145</f>
        <v>0</v>
      </c>
      <c r="I145" s="13">
        <f t="shared" ref="I145:J148" si="40">E145+G145</f>
        <v>0</v>
      </c>
      <c r="J145" s="13">
        <f t="shared" si="40"/>
        <v>0</v>
      </c>
      <c r="K145" s="3"/>
      <c r="L145" s="3"/>
    </row>
    <row r="146" spans="1:12" x14ac:dyDescent="0.25">
      <c r="A146" s="6" t="s">
        <v>340</v>
      </c>
      <c r="B146" s="21" t="s">
        <v>173</v>
      </c>
      <c r="C146" s="6" t="s">
        <v>62</v>
      </c>
      <c r="D146" s="13">
        <v>40</v>
      </c>
      <c r="E146" s="13"/>
      <c r="F146" s="13">
        <f>D146*E146</f>
        <v>0</v>
      </c>
      <c r="G146" s="13"/>
      <c r="H146" s="13">
        <f>D146*G146</f>
        <v>0</v>
      </c>
      <c r="I146" s="13">
        <f t="shared" si="40"/>
        <v>0</v>
      </c>
      <c r="J146" s="13">
        <f t="shared" si="40"/>
        <v>0</v>
      </c>
      <c r="K146" s="3"/>
      <c r="L146" s="3"/>
    </row>
    <row r="147" spans="1:12" x14ac:dyDescent="0.25">
      <c r="A147" s="6" t="s">
        <v>356</v>
      </c>
      <c r="B147" s="21" t="s">
        <v>174</v>
      </c>
      <c r="C147" s="6" t="s">
        <v>62</v>
      </c>
      <c r="D147" s="13">
        <v>1</v>
      </c>
      <c r="E147" s="13"/>
      <c r="F147" s="13">
        <f>D147*E147</f>
        <v>0</v>
      </c>
      <c r="G147" s="13"/>
      <c r="H147" s="13">
        <f>D147*G147</f>
        <v>0</v>
      </c>
      <c r="I147" s="13">
        <f t="shared" si="40"/>
        <v>0</v>
      </c>
      <c r="J147" s="13">
        <f t="shared" si="40"/>
        <v>0</v>
      </c>
      <c r="K147" s="3"/>
      <c r="L147" s="3"/>
    </row>
    <row r="148" spans="1:12" x14ac:dyDescent="0.25">
      <c r="A148" s="6" t="s">
        <v>11</v>
      </c>
      <c r="B148" s="21" t="s">
        <v>11</v>
      </c>
      <c r="C148" s="6" t="s">
        <v>11</v>
      </c>
      <c r="D148" s="13"/>
      <c r="E148" s="13"/>
      <c r="F148" s="13"/>
      <c r="G148" s="13"/>
      <c r="H148" s="13"/>
      <c r="I148" s="13">
        <f t="shared" si="40"/>
        <v>0</v>
      </c>
      <c r="J148" s="13">
        <f t="shared" si="40"/>
        <v>0</v>
      </c>
      <c r="K148" s="3"/>
      <c r="L148" s="3"/>
    </row>
    <row r="149" spans="1:12" x14ac:dyDescent="0.25">
      <c r="A149" s="14" t="s">
        <v>11</v>
      </c>
      <c r="B149" s="22" t="s">
        <v>175</v>
      </c>
      <c r="C149" s="14" t="s">
        <v>11</v>
      </c>
      <c r="D149" s="15"/>
      <c r="E149" s="15"/>
      <c r="F149" s="15"/>
      <c r="G149" s="15"/>
      <c r="H149" s="15"/>
      <c r="I149" s="15"/>
      <c r="J149" s="15"/>
      <c r="K149" s="3"/>
      <c r="L149" s="3"/>
    </row>
    <row r="150" spans="1:12" x14ac:dyDescent="0.25">
      <c r="A150" s="6" t="s">
        <v>357</v>
      </c>
      <c r="B150" s="21" t="s">
        <v>176</v>
      </c>
      <c r="C150" s="6" t="s">
        <v>105</v>
      </c>
      <c r="D150" s="13">
        <v>180</v>
      </c>
      <c r="E150" s="13"/>
      <c r="F150" s="13">
        <f>D150*E150</f>
        <v>0</v>
      </c>
      <c r="G150" s="13"/>
      <c r="H150" s="13">
        <f>D150*G150</f>
        <v>0</v>
      </c>
      <c r="I150" s="13">
        <f t="shared" ref="I150:J154" si="41">E150+G150</f>
        <v>0</v>
      </c>
      <c r="J150" s="13">
        <f t="shared" si="41"/>
        <v>0</v>
      </c>
      <c r="K150" s="3"/>
      <c r="L150" s="3"/>
    </row>
    <row r="151" spans="1:12" x14ac:dyDescent="0.25">
      <c r="A151" s="6" t="s">
        <v>358</v>
      </c>
      <c r="B151" s="21" t="s">
        <v>177</v>
      </c>
      <c r="C151" s="6" t="s">
        <v>62</v>
      </c>
      <c r="D151" s="13">
        <v>30</v>
      </c>
      <c r="E151" s="13"/>
      <c r="F151" s="13">
        <f>D151*E151</f>
        <v>0</v>
      </c>
      <c r="G151" s="13"/>
      <c r="H151" s="13">
        <f>D151*G151</f>
        <v>0</v>
      </c>
      <c r="I151" s="13">
        <f t="shared" si="41"/>
        <v>0</v>
      </c>
      <c r="J151" s="13">
        <f t="shared" si="41"/>
        <v>0</v>
      </c>
      <c r="K151" s="3"/>
      <c r="L151" s="3"/>
    </row>
    <row r="152" spans="1:12" ht="24.75" x14ac:dyDescent="0.25">
      <c r="A152" s="6" t="s">
        <v>359</v>
      </c>
      <c r="B152" s="21" t="s">
        <v>178</v>
      </c>
      <c r="C152" s="6" t="s">
        <v>62</v>
      </c>
      <c r="D152" s="13">
        <v>10</v>
      </c>
      <c r="E152" s="13"/>
      <c r="F152" s="13">
        <f>D152*E152</f>
        <v>0</v>
      </c>
      <c r="G152" s="13"/>
      <c r="H152" s="13">
        <f>D152*G152</f>
        <v>0</v>
      </c>
      <c r="I152" s="13">
        <f t="shared" si="41"/>
        <v>0</v>
      </c>
      <c r="J152" s="13">
        <f t="shared" si="41"/>
        <v>0</v>
      </c>
      <c r="K152" s="3"/>
      <c r="L152" s="3"/>
    </row>
    <row r="153" spans="1:12" x14ac:dyDescent="0.25">
      <c r="A153" s="6" t="s">
        <v>360</v>
      </c>
      <c r="B153" s="21" t="s">
        <v>179</v>
      </c>
      <c r="C153" s="6" t="s">
        <v>62</v>
      </c>
      <c r="D153" s="13">
        <v>180</v>
      </c>
      <c r="E153" s="13"/>
      <c r="F153" s="13">
        <f>D153*E153</f>
        <v>0</v>
      </c>
      <c r="G153" s="13"/>
      <c r="H153" s="13">
        <f>D153*G153</f>
        <v>0</v>
      </c>
      <c r="I153" s="13">
        <f t="shared" si="41"/>
        <v>0</v>
      </c>
      <c r="J153" s="13">
        <f t="shared" si="41"/>
        <v>0</v>
      </c>
      <c r="K153" s="3"/>
      <c r="L153" s="3"/>
    </row>
    <row r="154" spans="1:12" x14ac:dyDescent="0.25">
      <c r="A154" s="6" t="s">
        <v>361</v>
      </c>
      <c r="B154" s="21" t="s">
        <v>180</v>
      </c>
      <c r="C154" s="6" t="s">
        <v>62</v>
      </c>
      <c r="D154" s="13">
        <v>20</v>
      </c>
      <c r="E154" s="13"/>
      <c r="F154" s="13">
        <f>D154*E154</f>
        <v>0</v>
      </c>
      <c r="G154" s="13"/>
      <c r="H154" s="13">
        <f>D154*G154</f>
        <v>0</v>
      </c>
      <c r="I154" s="13">
        <f t="shared" si="41"/>
        <v>0</v>
      </c>
      <c r="J154" s="13">
        <f t="shared" si="41"/>
        <v>0</v>
      </c>
      <c r="K154" s="3"/>
      <c r="L154" s="3"/>
    </row>
    <row r="155" spans="1:12" x14ac:dyDescent="0.25">
      <c r="A155" s="14" t="s">
        <v>11</v>
      </c>
      <c r="B155" s="22" t="s">
        <v>181</v>
      </c>
      <c r="C155" s="14" t="s">
        <v>11</v>
      </c>
      <c r="D155" s="15"/>
      <c r="E155" s="15"/>
      <c r="F155" s="15"/>
      <c r="G155" s="15"/>
      <c r="H155" s="15"/>
      <c r="I155" s="15"/>
      <c r="J155" s="15"/>
      <c r="K155" s="3"/>
      <c r="L155" s="3"/>
    </row>
    <row r="156" spans="1:12" x14ac:dyDescent="0.25">
      <c r="A156" s="6" t="s">
        <v>362</v>
      </c>
      <c r="B156" s="21" t="s">
        <v>182</v>
      </c>
      <c r="C156" s="6" t="s">
        <v>105</v>
      </c>
      <c r="D156" s="13">
        <v>180</v>
      </c>
      <c r="E156" s="13"/>
      <c r="F156" s="13">
        <f>D156*E156</f>
        <v>0</v>
      </c>
      <c r="G156" s="13"/>
      <c r="H156" s="13">
        <f>D156*G156</f>
        <v>0</v>
      </c>
      <c r="I156" s="13">
        <f t="shared" ref="I156:J159" si="42">E156+G156</f>
        <v>0</v>
      </c>
      <c r="J156" s="13">
        <f t="shared" si="42"/>
        <v>0</v>
      </c>
      <c r="K156" s="3"/>
      <c r="L156" s="3"/>
    </row>
    <row r="157" spans="1:12" x14ac:dyDescent="0.25">
      <c r="A157" s="6" t="s">
        <v>363</v>
      </c>
      <c r="B157" s="21" t="s">
        <v>183</v>
      </c>
      <c r="C157" s="6" t="s">
        <v>105</v>
      </c>
      <c r="D157" s="13">
        <v>110</v>
      </c>
      <c r="E157" s="13"/>
      <c r="F157" s="13">
        <f>D157*E157</f>
        <v>0</v>
      </c>
      <c r="G157" s="13"/>
      <c r="H157" s="13">
        <f>D157*G157</f>
        <v>0</v>
      </c>
      <c r="I157" s="13">
        <f t="shared" si="42"/>
        <v>0</v>
      </c>
      <c r="J157" s="13">
        <f t="shared" si="42"/>
        <v>0</v>
      </c>
      <c r="K157" s="3"/>
      <c r="L157" s="3"/>
    </row>
    <row r="158" spans="1:12" x14ac:dyDescent="0.25">
      <c r="A158" s="6" t="s">
        <v>364</v>
      </c>
      <c r="B158" s="21" t="s">
        <v>184</v>
      </c>
      <c r="C158" s="6" t="s">
        <v>105</v>
      </c>
      <c r="D158" s="13">
        <v>230</v>
      </c>
      <c r="E158" s="13"/>
      <c r="F158" s="13">
        <f>D158*E158</f>
        <v>0</v>
      </c>
      <c r="G158" s="13"/>
      <c r="H158" s="13">
        <f>D158*G158</f>
        <v>0</v>
      </c>
      <c r="I158" s="13">
        <f t="shared" si="42"/>
        <v>0</v>
      </c>
      <c r="J158" s="13">
        <f t="shared" si="42"/>
        <v>0</v>
      </c>
      <c r="K158" s="3"/>
      <c r="L158" s="3"/>
    </row>
    <row r="159" spans="1:12" x14ac:dyDescent="0.25">
      <c r="A159" s="6" t="s">
        <v>365</v>
      </c>
      <c r="B159" s="21" t="s">
        <v>185</v>
      </c>
      <c r="C159" s="6" t="s">
        <v>105</v>
      </c>
      <c r="D159" s="13">
        <v>170</v>
      </c>
      <c r="E159" s="13"/>
      <c r="F159" s="13">
        <f>D159*E159</f>
        <v>0</v>
      </c>
      <c r="G159" s="13"/>
      <c r="H159" s="13">
        <f>D159*G159</f>
        <v>0</v>
      </c>
      <c r="I159" s="13">
        <f t="shared" si="42"/>
        <v>0</v>
      </c>
      <c r="J159" s="13">
        <f t="shared" si="42"/>
        <v>0</v>
      </c>
      <c r="K159" s="3"/>
      <c r="L159" s="3"/>
    </row>
    <row r="160" spans="1:12" x14ac:dyDescent="0.25">
      <c r="A160" s="14" t="s">
        <v>11</v>
      </c>
      <c r="B160" s="22" t="s">
        <v>186</v>
      </c>
      <c r="C160" s="14" t="s">
        <v>11</v>
      </c>
      <c r="D160" s="15"/>
      <c r="E160" s="15"/>
      <c r="F160" s="15"/>
      <c r="G160" s="15"/>
      <c r="H160" s="15"/>
      <c r="I160" s="15"/>
      <c r="J160" s="15"/>
      <c r="K160" s="3"/>
      <c r="L160" s="3"/>
    </row>
    <row r="161" spans="1:12" x14ac:dyDescent="0.25">
      <c r="A161" s="6" t="s">
        <v>366</v>
      </c>
      <c r="B161" s="21" t="s">
        <v>187</v>
      </c>
      <c r="C161" s="6" t="s">
        <v>62</v>
      </c>
      <c r="D161" s="13">
        <v>50</v>
      </c>
      <c r="E161" s="13"/>
      <c r="F161" s="13">
        <f t="shared" ref="F161:F169" si="43">D161*E161</f>
        <v>0</v>
      </c>
      <c r="G161" s="13"/>
      <c r="H161" s="13">
        <f t="shared" ref="H161:H169" si="44">D161*G161</f>
        <v>0</v>
      </c>
      <c r="I161" s="13">
        <f t="shared" ref="I161:I169" si="45">E161+G161</f>
        <v>0</v>
      </c>
      <c r="J161" s="13">
        <f t="shared" ref="J161:J169" si="46">F161+H161</f>
        <v>0</v>
      </c>
      <c r="K161" s="3"/>
      <c r="L161" s="3"/>
    </row>
    <row r="162" spans="1:12" x14ac:dyDescent="0.25">
      <c r="A162" s="6" t="s">
        <v>367</v>
      </c>
      <c r="B162" s="21" t="s">
        <v>188</v>
      </c>
      <c r="C162" s="6" t="s">
        <v>62</v>
      </c>
      <c r="D162" s="13">
        <v>50</v>
      </c>
      <c r="E162" s="13"/>
      <c r="F162" s="13">
        <f t="shared" si="43"/>
        <v>0</v>
      </c>
      <c r="G162" s="13"/>
      <c r="H162" s="13">
        <f t="shared" si="44"/>
        <v>0</v>
      </c>
      <c r="I162" s="13">
        <f t="shared" si="45"/>
        <v>0</v>
      </c>
      <c r="J162" s="13">
        <f t="shared" si="46"/>
        <v>0</v>
      </c>
      <c r="K162" s="3"/>
      <c r="L162" s="3"/>
    </row>
    <row r="163" spans="1:12" x14ac:dyDescent="0.25">
      <c r="A163" s="6" t="s">
        <v>368</v>
      </c>
      <c r="B163" s="21" t="s">
        <v>189</v>
      </c>
      <c r="C163" s="6" t="s">
        <v>62</v>
      </c>
      <c r="D163" s="13">
        <v>60</v>
      </c>
      <c r="E163" s="13"/>
      <c r="F163" s="13">
        <f t="shared" si="43"/>
        <v>0</v>
      </c>
      <c r="G163" s="13"/>
      <c r="H163" s="13">
        <f t="shared" si="44"/>
        <v>0</v>
      </c>
      <c r="I163" s="13">
        <f t="shared" si="45"/>
        <v>0</v>
      </c>
      <c r="J163" s="13">
        <f t="shared" si="46"/>
        <v>0</v>
      </c>
      <c r="K163" s="3"/>
      <c r="L163" s="3"/>
    </row>
    <row r="164" spans="1:12" x14ac:dyDescent="0.25">
      <c r="A164" s="6" t="s">
        <v>369</v>
      </c>
      <c r="B164" s="21" t="s">
        <v>190</v>
      </c>
      <c r="C164" s="6" t="s">
        <v>62</v>
      </c>
      <c r="D164" s="13">
        <v>360</v>
      </c>
      <c r="E164" s="13"/>
      <c r="F164" s="13">
        <f t="shared" si="43"/>
        <v>0</v>
      </c>
      <c r="G164" s="13"/>
      <c r="H164" s="13">
        <f t="shared" si="44"/>
        <v>0</v>
      </c>
      <c r="I164" s="13">
        <f t="shared" si="45"/>
        <v>0</v>
      </c>
      <c r="J164" s="13">
        <f t="shared" si="46"/>
        <v>0</v>
      </c>
      <c r="K164" s="3"/>
      <c r="L164" s="3"/>
    </row>
    <row r="165" spans="1:12" x14ac:dyDescent="0.25">
      <c r="A165" s="6" t="s">
        <v>370</v>
      </c>
      <c r="B165" s="21" t="s">
        <v>191</v>
      </c>
      <c r="C165" s="6" t="s">
        <v>62</v>
      </c>
      <c r="D165" s="13">
        <v>8</v>
      </c>
      <c r="E165" s="13"/>
      <c r="F165" s="13">
        <f t="shared" si="43"/>
        <v>0</v>
      </c>
      <c r="G165" s="13"/>
      <c r="H165" s="13">
        <f t="shared" si="44"/>
        <v>0</v>
      </c>
      <c r="I165" s="13">
        <f t="shared" si="45"/>
        <v>0</v>
      </c>
      <c r="J165" s="13">
        <f t="shared" si="46"/>
        <v>0</v>
      </c>
      <c r="K165" s="3"/>
      <c r="L165" s="3"/>
    </row>
    <row r="166" spans="1:12" x14ac:dyDescent="0.25">
      <c r="A166" s="6" t="s">
        <v>371</v>
      </c>
      <c r="B166" s="21" t="s">
        <v>192</v>
      </c>
      <c r="C166" s="6" t="s">
        <v>62</v>
      </c>
      <c r="D166" s="13">
        <v>150</v>
      </c>
      <c r="E166" s="13"/>
      <c r="F166" s="13">
        <f t="shared" si="43"/>
        <v>0</v>
      </c>
      <c r="G166" s="13"/>
      <c r="H166" s="13">
        <f t="shared" si="44"/>
        <v>0</v>
      </c>
      <c r="I166" s="13">
        <f t="shared" si="45"/>
        <v>0</v>
      </c>
      <c r="J166" s="13">
        <f t="shared" si="46"/>
        <v>0</v>
      </c>
      <c r="K166" s="3"/>
      <c r="L166" s="3"/>
    </row>
    <row r="167" spans="1:12" x14ac:dyDescent="0.25">
      <c r="A167" s="6" t="s">
        <v>372</v>
      </c>
      <c r="B167" s="21" t="s">
        <v>193</v>
      </c>
      <c r="C167" s="6" t="s">
        <v>62</v>
      </c>
      <c r="D167" s="13">
        <v>150</v>
      </c>
      <c r="E167" s="13"/>
      <c r="F167" s="13">
        <f t="shared" si="43"/>
        <v>0</v>
      </c>
      <c r="G167" s="13"/>
      <c r="H167" s="13">
        <f t="shared" si="44"/>
        <v>0</v>
      </c>
      <c r="I167" s="13">
        <f t="shared" si="45"/>
        <v>0</v>
      </c>
      <c r="J167" s="13">
        <f t="shared" si="46"/>
        <v>0</v>
      </c>
      <c r="K167" s="3"/>
      <c r="L167" s="3"/>
    </row>
    <row r="168" spans="1:12" x14ac:dyDescent="0.25">
      <c r="A168" s="6" t="s">
        <v>373</v>
      </c>
      <c r="B168" s="21" t="s">
        <v>194</v>
      </c>
      <c r="C168" s="6" t="s">
        <v>62</v>
      </c>
      <c r="D168" s="13">
        <v>10</v>
      </c>
      <c r="E168" s="13"/>
      <c r="F168" s="13">
        <f t="shared" si="43"/>
        <v>0</v>
      </c>
      <c r="G168" s="13"/>
      <c r="H168" s="13">
        <f t="shared" si="44"/>
        <v>0</v>
      </c>
      <c r="I168" s="13">
        <f t="shared" si="45"/>
        <v>0</v>
      </c>
      <c r="J168" s="13">
        <f t="shared" si="46"/>
        <v>0</v>
      </c>
      <c r="K168" s="3"/>
      <c r="L168" s="3"/>
    </row>
    <row r="169" spans="1:12" x14ac:dyDescent="0.25">
      <c r="A169" s="6" t="s">
        <v>374</v>
      </c>
      <c r="B169" s="21" t="s">
        <v>195</v>
      </c>
      <c r="C169" s="6" t="s">
        <v>62</v>
      </c>
      <c r="D169" s="13">
        <v>8</v>
      </c>
      <c r="E169" s="13"/>
      <c r="F169" s="13">
        <f t="shared" si="43"/>
        <v>0</v>
      </c>
      <c r="G169" s="13"/>
      <c r="H169" s="13">
        <f t="shared" si="44"/>
        <v>0</v>
      </c>
      <c r="I169" s="13">
        <f t="shared" si="45"/>
        <v>0</v>
      </c>
      <c r="J169" s="13">
        <f t="shared" si="46"/>
        <v>0</v>
      </c>
      <c r="K169" s="3"/>
      <c r="L169" s="3"/>
    </row>
    <row r="170" spans="1:12" x14ac:dyDescent="0.25">
      <c r="A170" s="14" t="s">
        <v>11</v>
      </c>
      <c r="B170" s="22" t="s">
        <v>196</v>
      </c>
      <c r="C170" s="14" t="s">
        <v>11</v>
      </c>
      <c r="D170" s="15"/>
      <c r="E170" s="15"/>
      <c r="F170" s="15"/>
      <c r="G170" s="15"/>
      <c r="H170" s="15"/>
      <c r="I170" s="15"/>
      <c r="J170" s="15"/>
      <c r="K170" s="3"/>
      <c r="L170" s="3"/>
    </row>
    <row r="171" spans="1:12" x14ac:dyDescent="0.25">
      <c r="A171" s="6" t="s">
        <v>375</v>
      </c>
      <c r="B171" s="21" t="s">
        <v>197</v>
      </c>
      <c r="C171" s="6" t="s">
        <v>62</v>
      </c>
      <c r="D171" s="13">
        <v>24</v>
      </c>
      <c r="E171" s="13"/>
      <c r="F171" s="13">
        <f>D171*E171</f>
        <v>0</v>
      </c>
      <c r="G171" s="13"/>
      <c r="H171" s="13">
        <f>D171*G171</f>
        <v>0</v>
      </c>
      <c r="I171" s="13">
        <f t="shared" ref="I171:J173" si="47">E171+G171</f>
        <v>0</v>
      </c>
      <c r="J171" s="13">
        <f t="shared" si="47"/>
        <v>0</v>
      </c>
      <c r="K171" s="3"/>
      <c r="L171" s="3"/>
    </row>
    <row r="172" spans="1:12" x14ac:dyDescent="0.25">
      <c r="A172" s="6" t="s">
        <v>376</v>
      </c>
      <c r="B172" s="21" t="s">
        <v>198</v>
      </c>
      <c r="C172" s="6" t="s">
        <v>62</v>
      </c>
      <c r="D172" s="13">
        <v>40</v>
      </c>
      <c r="E172" s="13"/>
      <c r="F172" s="13">
        <f>D172*E172</f>
        <v>0</v>
      </c>
      <c r="G172" s="13"/>
      <c r="H172" s="13">
        <f>D172*G172</f>
        <v>0</v>
      </c>
      <c r="I172" s="13">
        <f t="shared" si="47"/>
        <v>0</v>
      </c>
      <c r="J172" s="13">
        <f t="shared" si="47"/>
        <v>0</v>
      </c>
      <c r="K172" s="3"/>
      <c r="L172" s="3"/>
    </row>
    <row r="173" spans="1:12" x14ac:dyDescent="0.25">
      <c r="A173" s="6" t="s">
        <v>11</v>
      </c>
      <c r="B173" s="21" t="s">
        <v>11</v>
      </c>
      <c r="C173" s="6" t="s">
        <v>11</v>
      </c>
      <c r="D173" s="13"/>
      <c r="E173" s="13"/>
      <c r="F173" s="13"/>
      <c r="G173" s="13"/>
      <c r="H173" s="13"/>
      <c r="I173" s="13">
        <f t="shared" si="47"/>
        <v>0</v>
      </c>
      <c r="J173" s="13">
        <f t="shared" si="47"/>
        <v>0</v>
      </c>
      <c r="K173" s="3"/>
      <c r="L173" s="3"/>
    </row>
    <row r="174" spans="1:12" x14ac:dyDescent="0.25">
      <c r="A174" s="14" t="s">
        <v>11</v>
      </c>
      <c r="B174" s="22" t="s">
        <v>199</v>
      </c>
      <c r="C174" s="14" t="s">
        <v>11</v>
      </c>
      <c r="D174" s="15"/>
      <c r="E174" s="15"/>
      <c r="F174" s="15"/>
      <c r="G174" s="15"/>
      <c r="H174" s="15"/>
      <c r="I174" s="15"/>
      <c r="J174" s="15"/>
      <c r="K174" s="3"/>
      <c r="L174" s="3"/>
    </row>
    <row r="175" spans="1:12" x14ac:dyDescent="0.25">
      <c r="A175" s="6" t="s">
        <v>377</v>
      </c>
      <c r="B175" s="21" t="s">
        <v>200</v>
      </c>
      <c r="C175" s="6" t="s">
        <v>62</v>
      </c>
      <c r="D175" s="13">
        <v>650</v>
      </c>
      <c r="E175" s="13"/>
      <c r="F175" s="13">
        <f>D175*E175</f>
        <v>0</v>
      </c>
      <c r="G175" s="13"/>
      <c r="H175" s="13">
        <f>D175*G175</f>
        <v>0</v>
      </c>
      <c r="I175" s="13">
        <f>E175+G175</f>
        <v>0</v>
      </c>
      <c r="J175" s="13">
        <f>F175+H175</f>
        <v>0</v>
      </c>
      <c r="K175" s="3"/>
      <c r="L175" s="3"/>
    </row>
    <row r="176" spans="1:12" x14ac:dyDescent="0.25">
      <c r="A176" s="6" t="s">
        <v>378</v>
      </c>
      <c r="B176" s="21" t="s">
        <v>201</v>
      </c>
      <c r="C176" s="6" t="s">
        <v>62</v>
      </c>
      <c r="D176" s="13">
        <v>250</v>
      </c>
      <c r="E176" s="13"/>
      <c r="F176" s="13">
        <f>D176*E176</f>
        <v>0</v>
      </c>
      <c r="G176" s="13"/>
      <c r="H176" s="13">
        <f>D176*G176</f>
        <v>0</v>
      </c>
      <c r="I176" s="13">
        <f>E176+G176</f>
        <v>0</v>
      </c>
      <c r="J176" s="13">
        <f>F176+H176</f>
        <v>0</v>
      </c>
      <c r="K176" s="3"/>
      <c r="L176" s="3"/>
    </row>
    <row r="177" spans="1:12" ht="26.25" x14ac:dyDescent="0.25">
      <c r="A177" s="14" t="s">
        <v>11</v>
      </c>
      <c r="B177" s="22" t="s">
        <v>202</v>
      </c>
      <c r="C177" s="14" t="s">
        <v>11</v>
      </c>
      <c r="D177" s="15"/>
      <c r="E177" s="15"/>
      <c r="F177" s="15"/>
      <c r="G177" s="15"/>
      <c r="H177" s="15"/>
      <c r="I177" s="15"/>
      <c r="J177" s="15"/>
      <c r="K177" s="3"/>
      <c r="L177" s="3"/>
    </row>
    <row r="178" spans="1:12" x14ac:dyDescent="0.25">
      <c r="A178" s="6" t="s">
        <v>379</v>
      </c>
      <c r="B178" s="21" t="s">
        <v>203</v>
      </c>
      <c r="C178" s="6" t="s">
        <v>62</v>
      </c>
      <c r="D178" s="13">
        <v>650</v>
      </c>
      <c r="E178" s="13"/>
      <c r="F178" s="13">
        <f>D178*E178</f>
        <v>0</v>
      </c>
      <c r="G178" s="13"/>
      <c r="H178" s="13">
        <f>D178*G178</f>
        <v>0</v>
      </c>
      <c r="I178" s="13">
        <f>E178+G178</f>
        <v>0</v>
      </c>
      <c r="J178" s="13">
        <f>F178+H178</f>
        <v>0</v>
      </c>
      <c r="K178" s="3"/>
      <c r="L178" s="3"/>
    </row>
    <row r="179" spans="1:12" x14ac:dyDescent="0.25">
      <c r="A179" s="14" t="s">
        <v>11</v>
      </c>
      <c r="B179" s="22" t="s">
        <v>204</v>
      </c>
      <c r="C179" s="14" t="s">
        <v>11</v>
      </c>
      <c r="D179" s="15"/>
      <c r="E179" s="15"/>
      <c r="F179" s="15"/>
      <c r="G179" s="15"/>
      <c r="H179" s="15"/>
      <c r="I179" s="15"/>
      <c r="J179" s="15"/>
      <c r="K179" s="3"/>
      <c r="L179" s="3"/>
    </row>
    <row r="180" spans="1:12" x14ac:dyDescent="0.25">
      <c r="A180" s="6" t="s">
        <v>380</v>
      </c>
      <c r="B180" s="21" t="s">
        <v>205</v>
      </c>
      <c r="C180" s="6" t="s">
        <v>62</v>
      </c>
      <c r="D180" s="13">
        <v>21</v>
      </c>
      <c r="E180" s="13"/>
      <c r="F180" s="13">
        <f>D180*E180</f>
        <v>0</v>
      </c>
      <c r="G180" s="13"/>
      <c r="H180" s="13">
        <f>D180*G180</f>
        <v>0</v>
      </c>
      <c r="I180" s="13">
        <f t="shared" ref="I180:J182" si="48">E180+G180</f>
        <v>0</v>
      </c>
      <c r="J180" s="13">
        <f t="shared" si="48"/>
        <v>0</v>
      </c>
      <c r="K180" s="3"/>
      <c r="L180" s="3"/>
    </row>
    <row r="181" spans="1:12" x14ac:dyDescent="0.25">
      <c r="A181" s="6" t="s">
        <v>381</v>
      </c>
      <c r="B181" s="21" t="s">
        <v>206</v>
      </c>
      <c r="C181" s="6" t="s">
        <v>62</v>
      </c>
      <c r="D181" s="13">
        <v>3</v>
      </c>
      <c r="E181" s="13"/>
      <c r="F181" s="13">
        <f>D181*E181</f>
        <v>0</v>
      </c>
      <c r="G181" s="13"/>
      <c r="H181" s="13">
        <f>D181*G181</f>
        <v>0</v>
      </c>
      <c r="I181" s="13">
        <f t="shared" si="48"/>
        <v>0</v>
      </c>
      <c r="J181" s="13">
        <f t="shared" si="48"/>
        <v>0</v>
      </c>
      <c r="K181" s="3"/>
      <c r="L181" s="3"/>
    </row>
    <row r="182" spans="1:12" x14ac:dyDescent="0.25">
      <c r="A182" s="6" t="s">
        <v>11</v>
      </c>
      <c r="B182" s="21" t="s">
        <v>11</v>
      </c>
      <c r="C182" s="6" t="s">
        <v>11</v>
      </c>
      <c r="D182" s="13"/>
      <c r="E182" s="13"/>
      <c r="F182" s="13"/>
      <c r="G182" s="13"/>
      <c r="H182" s="13"/>
      <c r="I182" s="13">
        <f t="shared" si="48"/>
        <v>0</v>
      </c>
      <c r="J182" s="13">
        <f t="shared" si="48"/>
        <v>0</v>
      </c>
      <c r="K182" s="3"/>
      <c r="L182" s="3"/>
    </row>
    <row r="183" spans="1:12" x14ac:dyDescent="0.25">
      <c r="A183" s="14" t="s">
        <v>11</v>
      </c>
      <c r="B183" s="22" t="s">
        <v>207</v>
      </c>
      <c r="C183" s="14" t="s">
        <v>11</v>
      </c>
      <c r="D183" s="15"/>
      <c r="E183" s="15"/>
      <c r="F183" s="15"/>
      <c r="G183" s="15"/>
      <c r="H183" s="15"/>
      <c r="I183" s="15"/>
      <c r="J183" s="15"/>
      <c r="K183" s="3"/>
      <c r="L183" s="3"/>
    </row>
    <row r="184" spans="1:12" x14ac:dyDescent="0.25">
      <c r="A184" s="14" t="s">
        <v>11</v>
      </c>
      <c r="B184" s="22" t="s">
        <v>208</v>
      </c>
      <c r="C184" s="14" t="s">
        <v>11</v>
      </c>
      <c r="D184" s="15"/>
      <c r="E184" s="15"/>
      <c r="F184" s="15"/>
      <c r="G184" s="15"/>
      <c r="H184" s="15"/>
      <c r="I184" s="15"/>
      <c r="J184" s="15"/>
      <c r="K184" s="3"/>
      <c r="L184" s="3"/>
    </row>
    <row r="185" spans="1:12" x14ac:dyDescent="0.25">
      <c r="A185" s="6" t="s">
        <v>382</v>
      </c>
      <c r="B185" s="21" t="s">
        <v>209</v>
      </c>
      <c r="C185" s="6" t="s">
        <v>62</v>
      </c>
      <c r="D185" s="13">
        <v>660</v>
      </c>
      <c r="E185" s="13"/>
      <c r="F185" s="13">
        <f>D185*E185</f>
        <v>0</v>
      </c>
      <c r="G185" s="13"/>
      <c r="H185" s="13">
        <f>D185*G185</f>
        <v>0</v>
      </c>
      <c r="I185" s="13">
        <f>E185+G185</f>
        <v>0</v>
      </c>
      <c r="J185" s="13">
        <f>F185+H185</f>
        <v>0</v>
      </c>
      <c r="K185" s="3"/>
      <c r="L185" s="3"/>
    </row>
    <row r="186" spans="1:12" x14ac:dyDescent="0.25">
      <c r="A186" s="6" t="s">
        <v>383</v>
      </c>
      <c r="B186" s="21" t="s">
        <v>210</v>
      </c>
      <c r="C186" s="6" t="s">
        <v>62</v>
      </c>
      <c r="D186" s="13">
        <v>380</v>
      </c>
      <c r="E186" s="13"/>
      <c r="F186" s="13">
        <f>D186*E186</f>
        <v>0</v>
      </c>
      <c r="G186" s="13"/>
      <c r="H186" s="13">
        <f>D186*G186</f>
        <v>0</v>
      </c>
      <c r="I186" s="13">
        <f>E186+G186</f>
        <v>0</v>
      </c>
      <c r="J186" s="13">
        <f>F186+H186</f>
        <v>0</v>
      </c>
      <c r="K186" s="3"/>
      <c r="L186" s="3"/>
    </row>
    <row r="187" spans="1:12" x14ac:dyDescent="0.25">
      <c r="A187" s="14" t="s">
        <v>11</v>
      </c>
      <c r="B187" s="22" t="s">
        <v>211</v>
      </c>
      <c r="C187" s="14" t="s">
        <v>11</v>
      </c>
      <c r="D187" s="15"/>
      <c r="E187" s="15"/>
      <c r="F187" s="15"/>
      <c r="G187" s="15"/>
      <c r="H187" s="15"/>
      <c r="I187" s="15"/>
      <c r="J187" s="15"/>
      <c r="K187" s="3"/>
      <c r="L187" s="3"/>
    </row>
    <row r="188" spans="1:12" x14ac:dyDescent="0.25">
      <c r="A188" s="14" t="s">
        <v>11</v>
      </c>
      <c r="B188" s="22" t="s">
        <v>212</v>
      </c>
      <c r="C188" s="14" t="s">
        <v>11</v>
      </c>
      <c r="D188" s="15"/>
      <c r="E188" s="15"/>
      <c r="F188" s="15"/>
      <c r="G188" s="15"/>
      <c r="H188" s="15"/>
      <c r="I188" s="15"/>
      <c r="J188" s="15"/>
      <c r="K188" s="3"/>
      <c r="L188" s="3"/>
    </row>
    <row r="189" spans="1:12" x14ac:dyDescent="0.25">
      <c r="A189" s="6" t="s">
        <v>384</v>
      </c>
      <c r="B189" s="21" t="s">
        <v>213</v>
      </c>
      <c r="C189" s="6" t="s">
        <v>105</v>
      </c>
      <c r="D189" s="13">
        <v>560</v>
      </c>
      <c r="E189" s="13"/>
      <c r="F189" s="13">
        <f>D189*E189</f>
        <v>0</v>
      </c>
      <c r="G189" s="13"/>
      <c r="H189" s="13">
        <f>D189*G189</f>
        <v>0</v>
      </c>
      <c r="I189" s="13">
        <f>E189+G189</f>
        <v>0</v>
      </c>
      <c r="J189" s="13">
        <f>F189+H189</f>
        <v>0</v>
      </c>
      <c r="K189" s="3"/>
      <c r="L189" s="3"/>
    </row>
    <row r="190" spans="1:12" x14ac:dyDescent="0.25">
      <c r="A190" s="6" t="s">
        <v>385</v>
      </c>
      <c r="B190" s="21" t="s">
        <v>214</v>
      </c>
      <c r="C190" s="6" t="s">
        <v>105</v>
      </c>
      <c r="D190" s="13">
        <v>330</v>
      </c>
      <c r="E190" s="13"/>
      <c r="F190" s="13">
        <f>D190*E190</f>
        <v>0</v>
      </c>
      <c r="G190" s="13"/>
      <c r="H190" s="13">
        <f>D190*G190</f>
        <v>0</v>
      </c>
      <c r="I190" s="13">
        <f>E190+G190</f>
        <v>0</v>
      </c>
      <c r="J190" s="13">
        <f>F190+H190</f>
        <v>0</v>
      </c>
      <c r="K190" s="3"/>
      <c r="L190" s="3"/>
    </row>
    <row r="191" spans="1:12" x14ac:dyDescent="0.25">
      <c r="A191" s="14" t="s">
        <v>11</v>
      </c>
      <c r="B191" s="22" t="s">
        <v>215</v>
      </c>
      <c r="C191" s="14" t="s">
        <v>11</v>
      </c>
      <c r="D191" s="15"/>
      <c r="E191" s="15"/>
      <c r="F191" s="15"/>
      <c r="G191" s="15"/>
      <c r="H191" s="15"/>
      <c r="I191" s="15"/>
      <c r="J191" s="15"/>
      <c r="K191" s="3"/>
      <c r="L191" s="3"/>
    </row>
    <row r="192" spans="1:12" x14ac:dyDescent="0.25">
      <c r="A192" s="6" t="s">
        <v>265</v>
      </c>
      <c r="B192" s="21" t="s">
        <v>216</v>
      </c>
      <c r="C192" s="6" t="s">
        <v>217</v>
      </c>
      <c r="D192" s="13">
        <v>180</v>
      </c>
      <c r="E192" s="13"/>
      <c r="F192" s="13">
        <f>D192*E192</f>
        <v>0</v>
      </c>
      <c r="G192" s="13"/>
      <c r="H192" s="13">
        <f>D192*G192</f>
        <v>0</v>
      </c>
      <c r="I192" s="13">
        <f>E192+G192</f>
        <v>0</v>
      </c>
      <c r="J192" s="13">
        <f>F192+H192</f>
        <v>0</v>
      </c>
      <c r="K192" s="3"/>
      <c r="L192" s="3"/>
    </row>
    <row r="193" spans="1:12" x14ac:dyDescent="0.25">
      <c r="A193" s="14" t="s">
        <v>11</v>
      </c>
      <c r="B193" s="22" t="s">
        <v>218</v>
      </c>
      <c r="C193" s="14" t="s">
        <v>11</v>
      </c>
      <c r="D193" s="15"/>
      <c r="E193" s="15"/>
      <c r="F193" s="15"/>
      <c r="G193" s="15"/>
      <c r="H193" s="15"/>
      <c r="I193" s="15"/>
      <c r="J193" s="15"/>
      <c r="K193" s="3"/>
      <c r="L193" s="3"/>
    </row>
    <row r="194" spans="1:12" ht="24.75" x14ac:dyDescent="0.25">
      <c r="A194" s="6" t="s">
        <v>386</v>
      </c>
      <c r="B194" s="21" t="s">
        <v>219</v>
      </c>
      <c r="C194" s="6" t="s">
        <v>62</v>
      </c>
      <c r="D194" s="13">
        <v>10</v>
      </c>
      <c r="E194" s="13"/>
      <c r="F194" s="13">
        <f>D194*E194</f>
        <v>0</v>
      </c>
      <c r="G194" s="13"/>
      <c r="H194" s="13">
        <f>D194*G194</f>
        <v>0</v>
      </c>
      <c r="I194" s="13">
        <f>E194+G194</f>
        <v>0</v>
      </c>
      <c r="J194" s="13">
        <f>F194+H194</f>
        <v>0</v>
      </c>
      <c r="K194" s="3"/>
      <c r="L194" s="3"/>
    </row>
    <row r="195" spans="1:12" x14ac:dyDescent="0.25">
      <c r="A195" s="6" t="s">
        <v>11</v>
      </c>
      <c r="B195" s="21" t="s">
        <v>11</v>
      </c>
      <c r="C195" s="6" t="s">
        <v>11</v>
      </c>
      <c r="D195" s="13"/>
      <c r="E195" s="13"/>
      <c r="F195" s="13"/>
      <c r="G195" s="13"/>
      <c r="H195" s="13"/>
      <c r="I195" s="13">
        <f>E195+G195</f>
        <v>0</v>
      </c>
      <c r="J195" s="13">
        <f>F195+H195</f>
        <v>0</v>
      </c>
      <c r="K195" s="3"/>
      <c r="L195" s="3"/>
    </row>
    <row r="196" spans="1:12" x14ac:dyDescent="0.25">
      <c r="A196" s="14" t="s">
        <v>11</v>
      </c>
      <c r="B196" s="22" t="s">
        <v>220</v>
      </c>
      <c r="C196" s="14" t="s">
        <v>11</v>
      </c>
      <c r="D196" s="15"/>
      <c r="E196" s="15"/>
      <c r="F196" s="15"/>
      <c r="G196" s="15"/>
      <c r="H196" s="15"/>
      <c r="I196" s="15"/>
      <c r="J196" s="15"/>
      <c r="K196" s="3"/>
      <c r="L196" s="3"/>
    </row>
    <row r="197" spans="1:12" x14ac:dyDescent="0.25">
      <c r="A197" s="6" t="s">
        <v>387</v>
      </c>
      <c r="B197" s="21" t="s">
        <v>221</v>
      </c>
      <c r="C197" s="6" t="s">
        <v>222</v>
      </c>
      <c r="D197" s="13">
        <v>40</v>
      </c>
      <c r="E197" s="13"/>
      <c r="F197" s="13">
        <f>D197*E197</f>
        <v>0</v>
      </c>
      <c r="G197" s="13"/>
      <c r="H197" s="13">
        <f>D197*G197</f>
        <v>0</v>
      </c>
      <c r="I197" s="13">
        <f>E197+G197</f>
        <v>0</v>
      </c>
      <c r="J197" s="13">
        <f>F197+H197</f>
        <v>0</v>
      </c>
      <c r="K197" s="3"/>
      <c r="L197" s="3"/>
    </row>
    <row r="198" spans="1:12" x14ac:dyDescent="0.25">
      <c r="A198" s="6" t="s">
        <v>388</v>
      </c>
      <c r="B198" s="21" t="s">
        <v>223</v>
      </c>
      <c r="C198" s="6" t="s">
        <v>222</v>
      </c>
      <c r="D198" s="13">
        <v>30</v>
      </c>
      <c r="E198" s="13"/>
      <c r="F198" s="13">
        <f>D198*E198</f>
        <v>0</v>
      </c>
      <c r="G198" s="13"/>
      <c r="H198" s="13">
        <f>D198*G198</f>
        <v>0</v>
      </c>
      <c r="I198" s="13">
        <f>E198+G198</f>
        <v>0</v>
      </c>
      <c r="J198" s="13">
        <f>F198+H198</f>
        <v>0</v>
      </c>
      <c r="K198" s="3"/>
      <c r="L198" s="3"/>
    </row>
    <row r="199" spans="1:12" x14ac:dyDescent="0.25">
      <c r="A199" s="14" t="s">
        <v>11</v>
      </c>
      <c r="B199" s="22" t="s">
        <v>224</v>
      </c>
      <c r="C199" s="14" t="s">
        <v>11</v>
      </c>
      <c r="D199" s="15"/>
      <c r="E199" s="15"/>
      <c r="F199" s="15"/>
      <c r="G199" s="15"/>
      <c r="H199" s="15"/>
      <c r="I199" s="15"/>
      <c r="J199" s="15"/>
      <c r="K199" s="3"/>
      <c r="L199" s="3"/>
    </row>
    <row r="200" spans="1:12" x14ac:dyDescent="0.25">
      <c r="A200" s="6" t="s">
        <v>389</v>
      </c>
      <c r="B200" s="21" t="s">
        <v>225</v>
      </c>
      <c r="C200" s="6" t="s">
        <v>222</v>
      </c>
      <c r="D200" s="13">
        <v>40</v>
      </c>
      <c r="E200" s="13"/>
      <c r="F200" s="13">
        <f>D200*E200</f>
        <v>0</v>
      </c>
      <c r="G200" s="13"/>
      <c r="H200" s="13">
        <f>D200*G200</f>
        <v>0</v>
      </c>
      <c r="I200" s="13">
        <f>E200+G200</f>
        <v>0</v>
      </c>
      <c r="J200" s="13">
        <f>F200+H200</f>
        <v>0</v>
      </c>
      <c r="K200" s="3"/>
      <c r="L200" s="3"/>
    </row>
    <row r="201" spans="1:12" x14ac:dyDescent="0.25">
      <c r="A201" s="6" t="s">
        <v>390</v>
      </c>
      <c r="B201" s="21" t="s">
        <v>226</v>
      </c>
      <c r="C201" s="6" t="s">
        <v>222</v>
      </c>
      <c r="D201" s="13">
        <v>40</v>
      </c>
      <c r="E201" s="13"/>
      <c r="F201" s="13">
        <f>D201*E201</f>
        <v>0</v>
      </c>
      <c r="G201" s="13"/>
      <c r="H201" s="13">
        <f>D201*G201</f>
        <v>0</v>
      </c>
      <c r="I201" s="13">
        <f>E201+G201</f>
        <v>0</v>
      </c>
      <c r="J201" s="13">
        <f>F201+H201</f>
        <v>0</v>
      </c>
      <c r="K201" s="3"/>
      <c r="L201" s="3"/>
    </row>
    <row r="202" spans="1:12" x14ac:dyDescent="0.25">
      <c r="A202" s="14" t="s">
        <v>11</v>
      </c>
      <c r="B202" s="22" t="s">
        <v>227</v>
      </c>
      <c r="C202" s="14" t="s">
        <v>11</v>
      </c>
      <c r="D202" s="15"/>
      <c r="E202" s="15"/>
      <c r="F202" s="15"/>
      <c r="G202" s="15"/>
      <c r="H202" s="15"/>
      <c r="I202" s="15"/>
      <c r="J202" s="15"/>
      <c r="K202" s="3"/>
      <c r="L202" s="3"/>
    </row>
    <row r="203" spans="1:12" x14ac:dyDescent="0.25">
      <c r="A203" s="14" t="s">
        <v>11</v>
      </c>
      <c r="B203" s="22" t="s">
        <v>228</v>
      </c>
      <c r="C203" s="14" t="s">
        <v>11</v>
      </c>
      <c r="D203" s="15"/>
      <c r="E203" s="15"/>
      <c r="F203" s="15"/>
      <c r="G203" s="15"/>
      <c r="H203" s="15"/>
      <c r="I203" s="15"/>
      <c r="J203" s="15"/>
      <c r="K203" s="3"/>
      <c r="L203" s="3"/>
    </row>
    <row r="204" spans="1:12" x14ac:dyDescent="0.25">
      <c r="A204" s="6" t="s">
        <v>391</v>
      </c>
      <c r="B204" s="21" t="s">
        <v>229</v>
      </c>
      <c r="C204" s="6" t="s">
        <v>222</v>
      </c>
      <c r="D204" s="13">
        <v>40</v>
      </c>
      <c r="E204" s="13"/>
      <c r="F204" s="13">
        <f>D204*E204</f>
        <v>0</v>
      </c>
      <c r="G204" s="13"/>
      <c r="H204" s="13">
        <f>D204*G204</f>
        <v>0</v>
      </c>
      <c r="I204" s="13">
        <f>E204+G204</f>
        <v>0</v>
      </c>
      <c r="J204" s="13">
        <f>F204+H204</f>
        <v>0</v>
      </c>
      <c r="K204" s="3"/>
      <c r="L204" s="3"/>
    </row>
    <row r="205" spans="1:12" x14ac:dyDescent="0.25">
      <c r="A205" s="6" t="s">
        <v>392</v>
      </c>
      <c r="B205" s="21" t="s">
        <v>230</v>
      </c>
      <c r="C205" s="6" t="s">
        <v>11</v>
      </c>
      <c r="D205" s="13"/>
      <c r="E205" s="13"/>
      <c r="F205" s="13">
        <f>M4+Parametry!B33/100*F186+Parametry!B33/100*F189+Parametry!B33/100*F190+Parametry!B33/100*F192+Parametry!B33/100*F194+Parametry!B33/100*F197+Parametry!B33/100*F198+Parametry!B33/100*F200+Parametry!B33/100*F201+Parametry!B33/100*F204</f>
        <v>0</v>
      </c>
      <c r="G205" s="13"/>
      <c r="H205" s="13"/>
      <c r="I205" s="13">
        <f>E205+G205</f>
        <v>0</v>
      </c>
      <c r="J205" s="13">
        <f>F205+H205</f>
        <v>0</v>
      </c>
      <c r="K205" s="3"/>
      <c r="L205" s="3"/>
    </row>
    <row r="206" spans="1:12" x14ac:dyDescent="0.25">
      <c r="A206" s="4" t="s">
        <v>11</v>
      </c>
      <c r="B206" s="20" t="s">
        <v>231</v>
      </c>
      <c r="C206" s="4" t="s">
        <v>11</v>
      </c>
      <c r="D206" s="12"/>
      <c r="E206" s="12"/>
      <c r="F206" s="12">
        <f>SUM(F57:F205)</f>
        <v>0</v>
      </c>
      <c r="G206" s="12"/>
      <c r="H206" s="12">
        <f>SUM(H57:H205)</f>
        <v>0</v>
      </c>
      <c r="I206" s="12"/>
      <c r="J206" s="12">
        <f>SUM(J57:J205)</f>
        <v>0</v>
      </c>
      <c r="K206" s="3"/>
      <c r="L206" s="3"/>
    </row>
    <row r="207" spans="1:12" x14ac:dyDescent="0.25">
      <c r="A207" s="6" t="s">
        <v>11</v>
      </c>
      <c r="B207" s="21" t="s">
        <v>11</v>
      </c>
      <c r="C207" s="6" t="s">
        <v>11</v>
      </c>
      <c r="D207" s="13"/>
      <c r="E207" s="13"/>
      <c r="F207" s="13"/>
      <c r="G207" s="13"/>
      <c r="H207" s="13"/>
      <c r="I207" s="13">
        <f>E207+G207</f>
        <v>0</v>
      </c>
      <c r="J207" s="13">
        <f>F207+H207</f>
        <v>0</v>
      </c>
      <c r="K207" s="3"/>
      <c r="L207" s="3"/>
    </row>
  </sheetData>
  <pageMargins left="0.70866141732283472" right="0.70866141732283472" top="0.78740157480314965" bottom="0.78740157480314965" header="0.31496062992125984" footer="0.31496062992125984"/>
  <pageSetup paperSize="9"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Výkaz výměr</vt:lpstr>
      <vt:lpstr>Parametry!Oblast_tisku</vt:lpstr>
      <vt:lpstr>Rekapitulace!Oblast_tisku</vt:lpstr>
      <vt:lpstr>'Výkaz výměr'!Oblast_tisku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</dc:creator>
  <cp:lastModifiedBy>CF</cp:lastModifiedBy>
  <cp:lastPrinted>2024-06-27T05:42:28Z</cp:lastPrinted>
  <dcterms:created xsi:type="dcterms:W3CDTF">2024-06-27T05:30:15Z</dcterms:created>
  <dcterms:modified xsi:type="dcterms:W3CDTF">2024-06-27T10:46:01Z</dcterms:modified>
</cp:coreProperties>
</file>