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5b36e2dc23616c4e/Plocha/RRAVM/15_Město Holešov/03_ZD final/"/>
    </mc:Choice>
  </mc:AlternateContent>
  <xr:revisionPtr revIDLastSave="88" documentId="8_{5A035E6C-2C11-49C9-80C9-24CD7E1FE291}" xr6:coauthVersionLast="47" xr6:coauthVersionMax="47" xr10:uidLastSave="{12EC1C35-8106-4D61-85BE-0167D7062FC1}"/>
  <bookViews>
    <workbookView xWindow="-120" yWindow="-120" windowWidth="29040" windowHeight="15840" xr2:uid="{00000000-000D-0000-FFFF-FFFF00000000}"/>
  </bookViews>
  <sheets>
    <sheet name="List1" sheetId="1" r:id="rId1"/>
    <sheet name="List3" sheetId="3" r:id="rId2"/>
  </sheets>
  <calcPr calcId="181029" iterateCount="1"/>
</workbook>
</file>

<file path=xl/calcChain.xml><?xml version="1.0" encoding="utf-8"?>
<calcChain xmlns="http://schemas.openxmlformats.org/spreadsheetml/2006/main">
  <c r="F67" i="1" l="1"/>
  <c r="F34" i="1" l="1"/>
  <c r="G34" i="1" s="1"/>
  <c r="F26" i="1" l="1"/>
  <c r="G26" i="1" s="1"/>
  <c r="F25" i="1"/>
  <c r="G25" i="1" s="1"/>
  <c r="F24" i="1"/>
  <c r="G24" i="1" s="1"/>
  <c r="F23" i="1"/>
  <c r="G23" i="1" s="1"/>
  <c r="F22" i="1"/>
  <c r="G22" i="1" l="1"/>
  <c r="F27" i="1"/>
  <c r="G27" i="1" s="1"/>
  <c r="F56" i="1"/>
  <c r="G56" i="1" s="1"/>
  <c r="F55" i="1"/>
  <c r="G55" i="1" s="1"/>
  <c r="F54" i="1"/>
  <c r="G54" i="1" s="1"/>
  <c r="F53" i="1"/>
  <c r="G53" i="1" s="1"/>
  <c r="F52" i="1"/>
  <c r="F57" i="1" l="1"/>
  <c r="G57" i="1" s="1"/>
  <c r="G52" i="1"/>
  <c r="F60" i="1" l="1"/>
  <c r="F61" i="1" l="1"/>
  <c r="G61" i="1" s="1"/>
  <c r="G60" i="1"/>
  <c r="F15" i="1"/>
  <c r="G15" i="1" s="1"/>
  <c r="F46" i="1"/>
  <c r="F66" i="1" s="1"/>
  <c r="F37" i="1"/>
  <c r="G37" i="1" s="1"/>
  <c r="F16" i="1"/>
  <c r="F8" i="1"/>
  <c r="G8" i="1" s="1"/>
  <c r="G66" i="1" l="1"/>
  <c r="G16" i="1"/>
  <c r="G46" i="1"/>
  <c r="F48" i="1"/>
  <c r="G48" i="1" s="1"/>
  <c r="F47" i="1"/>
  <c r="G47" i="1" s="1"/>
  <c r="F39" i="1"/>
  <c r="G39" i="1" s="1"/>
  <c r="F38" i="1"/>
  <c r="G38" i="1" s="1"/>
  <c r="F18" i="1"/>
  <c r="G18" i="1" s="1"/>
  <c r="F17" i="1"/>
  <c r="G17" i="1" s="1"/>
  <c r="F36" i="1"/>
  <c r="G36" i="1" s="1"/>
  <c r="F33" i="1"/>
  <c r="G33" i="1" s="1"/>
  <c r="F32" i="1"/>
  <c r="G32" i="1" s="1"/>
  <c r="F14" i="1"/>
  <c r="F19" i="1" l="1"/>
  <c r="G19" i="1" s="1"/>
  <c r="G14" i="1"/>
  <c r="F45" i="1"/>
  <c r="G45" i="1" s="1"/>
  <c r="F44" i="1"/>
  <c r="F43" i="1"/>
  <c r="F49" i="1" s="1"/>
  <c r="G49" i="1" s="1"/>
  <c r="F10" i="1"/>
  <c r="G10" i="1" s="1"/>
  <c r="F9" i="1"/>
  <c r="F7" i="1"/>
  <c r="G7" i="1" s="1"/>
  <c r="F6" i="1"/>
  <c r="F65" i="1" l="1"/>
  <c r="G65" i="1" s="1"/>
  <c r="F11" i="1"/>
  <c r="G11" i="1" s="1"/>
  <c r="G6" i="1"/>
  <c r="G9" i="1"/>
  <c r="G43" i="1"/>
  <c r="G44" i="1"/>
  <c r="F35" i="1"/>
  <c r="G35" i="1" s="1"/>
  <c r="F31" i="1"/>
  <c r="G31" i="1" s="1"/>
  <c r="F30" i="1"/>
  <c r="F64" i="1" s="1"/>
  <c r="G67" i="1" l="1"/>
  <c r="G64" i="1"/>
  <c r="F40" i="1"/>
  <c r="G40" i="1" s="1"/>
  <c r="G30" i="1"/>
</calcChain>
</file>

<file path=xl/sharedStrings.xml><?xml version="1.0" encoding="utf-8"?>
<sst xmlns="http://schemas.openxmlformats.org/spreadsheetml/2006/main" count="136" uniqueCount="63">
  <si>
    <t>KS</t>
  </si>
  <si>
    <t>bez DPH</t>
  </si>
  <si>
    <t>s DPH</t>
  </si>
  <si>
    <t>IMPLEMENTACE</t>
  </si>
  <si>
    <t xml:space="preserve">IMPLEMENTACE </t>
  </si>
  <si>
    <t>SONDA a COLEKTOR - SW</t>
  </si>
  <si>
    <t>IMPLEMENTACE a MIGRACE</t>
  </si>
  <si>
    <t>IMPLEMENTACE MD</t>
  </si>
  <si>
    <t xml:space="preserve">Nadstandardní záruky a podpory výrobců </t>
  </si>
  <si>
    <t>IMPLEMENTACE a MIGRACE MD</t>
  </si>
  <si>
    <t>ROK</t>
  </si>
  <si>
    <t>MD</t>
  </si>
  <si>
    <t>Potřebná maintenance nutná pro provoz systémů</t>
  </si>
  <si>
    <t>Technická podpora</t>
  </si>
  <si>
    <t>Základní technická podpora (ZTP)</t>
  </si>
  <si>
    <t>Položka</t>
  </si>
  <si>
    <t xml:space="preserve">Popis položky </t>
  </si>
  <si>
    <t>Jednotka</t>
  </si>
  <si>
    <t>Počet jednotek</t>
  </si>
  <si>
    <t>Jednotková cena v Kč bez DPH</t>
  </si>
  <si>
    <t>Celková cena v Kč bez DPH</t>
  </si>
  <si>
    <t>Celková cena v Kč vč. DPH</t>
  </si>
  <si>
    <t xml:space="preserve">MAINTENANCE support </t>
  </si>
  <si>
    <t xml:space="preserve">Záruky/ (4.ROK projektu) </t>
  </si>
  <si>
    <t xml:space="preserve">Záruky/ (5.ROK projektu) </t>
  </si>
  <si>
    <r>
      <t xml:space="preserve">CELKOVÁ CENA - kritérium hodnocení </t>
    </r>
    <r>
      <rPr>
        <i/>
        <sz val="8"/>
        <rFont val="Tahoma"/>
        <family val="2"/>
        <charset val="238"/>
      </rPr>
      <t>(k doplnění do čl. VI. odst. 1. Smlouvy)</t>
    </r>
  </si>
  <si>
    <t>Pozn.: Pokud dodavatel nabídne řešení, které je svou podstatou pouze a jen subscription, označí tento produkt ve sloupci H parametrem SUBSCRIPTION</t>
  </si>
  <si>
    <t>Pozn.: Pokud dodavatel nabídne pro některou položku nulovou hodnotu, uveden ve sloupci H důvod takového ocenění.</t>
  </si>
  <si>
    <t xml:space="preserve">KYBERBEZPEČNOST </t>
  </si>
  <si>
    <t>Centralizované logování analýza a report</t>
  </si>
  <si>
    <t>Ochrana poštovní komunikace</t>
  </si>
  <si>
    <t>Ochrana DNS komunikace</t>
  </si>
  <si>
    <t>Město Holešov</t>
  </si>
  <si>
    <t>1 - Systém pro analýzu síťového provozu a bezpečnostní monitoring</t>
  </si>
  <si>
    <t xml:space="preserve">HW datový kolektor/sensor umožňující trvalý průtok 100Mbps / 120 obohacených toků za vteřinu &amp; 250 NetFlow za vteřinu </t>
  </si>
  <si>
    <t>2 - ochrana koncových stanic EDR</t>
  </si>
  <si>
    <t xml:space="preserve">Zabezpečení koncových zařízení uživatelů </t>
  </si>
  <si>
    <t>NGA + EDR ENDPOINTS + SERVERS</t>
  </si>
  <si>
    <t>3 - Systémy zvyšující kybernetickou bezpečnost – LOG management</t>
  </si>
  <si>
    <t>Centralizované logování analýza a report, LOG management</t>
  </si>
  <si>
    <t>4 - INFRASTRUKTURA - datové centrum - nástroj pro zajišťování úrovně dostupnosti informací</t>
  </si>
  <si>
    <t>4a - SERVER</t>
  </si>
  <si>
    <t>4c - SERVER OS + CALL</t>
  </si>
  <si>
    <t>4b - DISKOVÉ POLE SDS</t>
  </si>
  <si>
    <t>licence MS musí pokrývat všechny CORE v serverech s možností dalšího rozšíření</t>
  </si>
  <si>
    <t>RACK SERVER /osazen 1x CPU, max. 16 fyzických jader / CPU z důvodu licencování OS, výkonnostní parametry serveru: , CPU2017 minimálně 195 bodů Integer Rate, Baseline a zároveň minimálně 165 bodů Floating Point Rate, Baseline dle spec.org/256GB RDIMM, 4800MT/s, /2x480GB SSD/BASE-T 4x1GbE/záruka 5let NBD</t>
  </si>
  <si>
    <t>SDS - softwarově definovaná storage - virtuální storage v každém serveru, Unlimited</t>
  </si>
  <si>
    <t>Minimálně hrubá kapacita/64TB/HDD/7200 RPM/10GB síťový adaptér/mezipaměť 2x800GB SSD záruka 5let</t>
  </si>
  <si>
    <t>5a - MFA</t>
  </si>
  <si>
    <t>5 - Ochrana poštovní komunikace, MFA -nástroj pro ověřování identity uživatelů</t>
  </si>
  <si>
    <t>MFA - Multifaktor</t>
  </si>
  <si>
    <t>5b - Ochrana poštovní komunikace</t>
  </si>
  <si>
    <t>6 - Ochrana DNS komunikace</t>
  </si>
  <si>
    <t>4f - NAS + HDD</t>
  </si>
  <si>
    <t>4d - SWITCHE CORE</t>
  </si>
  <si>
    <t>core switche 12x10GB/SFP+ moduly/</t>
  </si>
  <si>
    <t>4e - SWITCHE přístupové</t>
  </si>
  <si>
    <t>SWITCHE přístupové 48Tx1G</t>
  </si>
  <si>
    <r>
      <t>Základní technická podpora (dodavatel nacení  základní technickou podporu v časové dotaci:</t>
    </r>
    <r>
      <rPr>
        <b/>
        <sz val="8"/>
        <rFont val="Tahoma"/>
        <family val="2"/>
        <charset val="238"/>
      </rPr>
      <t xml:space="preserve"> 8 hodin/měsíc x 12 měsíců. </t>
    </r>
  </si>
  <si>
    <r>
      <t xml:space="preserve">Cena za dodávku a implementaci řešení KYBERBEZPEČNOST včetně standardní záruky </t>
    </r>
    <r>
      <rPr>
        <i/>
        <sz val="8"/>
        <rFont val="Tahoma"/>
        <family val="2"/>
        <charset val="238"/>
      </rPr>
      <t>(k doplnění do čl. VI. odst. 2.1. Smlouvy)</t>
    </r>
  </si>
  <si>
    <r>
      <t xml:space="preserve">Cena za poskytnutí nadstandardní (prodloužené) záruky pro 4. a 5. rok plnění </t>
    </r>
    <r>
      <rPr>
        <i/>
        <sz val="8"/>
        <rFont val="Tahoma"/>
        <family val="2"/>
        <charset val="238"/>
      </rPr>
      <t>(k doplnění do čl. VI. odst. 2.2. Smlouvy)</t>
    </r>
  </si>
  <si>
    <r>
      <t xml:space="preserve">Cena za poskytování potřebné maintenance support a Základní technické podpory na 5 let </t>
    </r>
    <r>
      <rPr>
        <i/>
        <sz val="8"/>
        <rFont val="Tahoma"/>
        <family val="2"/>
        <charset val="238"/>
      </rPr>
      <t>(k doplnění do čl. VI. odst. 2.3. Smlouvy)</t>
    </r>
  </si>
  <si>
    <t>Pozn.: Dodavatel před podáním své cenové nabídky ověří správnost výpočtu celkové nabídkové ceny i dílčích cen.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</si>
</sst>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1" x14ac:knownFonts="1">
    <font>
      <sz val="10"/>
      <name val="Arial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Arial"/>
      <family val="2"/>
      <charset val="238"/>
    </font>
    <font>
      <b/>
      <sz val="8"/>
      <color rgb="FFFF0000"/>
      <name val="Tahoma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i/>
      <sz val="8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2" xfId="0" applyFont="1" applyBorder="1"/>
    <xf numFmtId="0" fontId="2" fillId="0" borderId="3" xfId="0" applyFont="1" applyBorder="1"/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1" fillId="0" borderId="4" xfId="0" applyFont="1" applyBorder="1" applyAlignment="1">
      <alignment horizontal="right"/>
    </xf>
    <xf numFmtId="0" fontId="1" fillId="0" borderId="5" xfId="0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1" fillId="0" borderId="5" xfId="0" applyFont="1" applyBorder="1" applyAlignment="1">
      <alignment horizontal="right"/>
    </xf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164" fontId="2" fillId="0" borderId="6" xfId="0" applyNumberFormat="1" applyFont="1" applyBorder="1" applyAlignment="1">
      <alignment horizontal="right"/>
    </xf>
    <xf numFmtId="0" fontId="4" fillId="0" borderId="4" xfId="0" applyFont="1" applyBorder="1" applyAlignment="1">
      <alignment wrapText="1"/>
    </xf>
    <xf numFmtId="164" fontId="2" fillId="0" borderId="4" xfId="0" applyNumberFormat="1" applyFont="1" applyBorder="1" applyAlignment="1">
      <alignment horizontal="right"/>
    </xf>
    <xf numFmtId="0" fontId="4" fillId="2" borderId="1" xfId="0" applyFont="1" applyFill="1" applyBorder="1"/>
    <xf numFmtId="164" fontId="2" fillId="0" borderId="0" xfId="0" applyNumberFormat="1" applyFont="1" applyAlignment="1">
      <alignment horizontal="right"/>
    </xf>
    <xf numFmtId="0" fontId="2" fillId="0" borderId="2" xfId="0" applyFont="1" applyBorder="1"/>
    <xf numFmtId="0" fontId="1" fillId="0" borderId="0" xfId="0" applyFont="1"/>
    <xf numFmtId="0" fontId="6" fillId="0" borderId="0" xfId="0" applyFont="1"/>
    <xf numFmtId="0" fontId="4" fillId="2" borderId="1" xfId="0" applyFont="1" applyFill="1" applyBorder="1" applyAlignment="1">
      <alignment wrapText="1"/>
    </xf>
    <xf numFmtId="165" fontId="8" fillId="4" borderId="1" xfId="0" applyNumberFormat="1" applyFont="1" applyFill="1" applyBorder="1"/>
    <xf numFmtId="165" fontId="8" fillId="4" borderId="1" xfId="0" applyNumberFormat="1" applyFont="1" applyFill="1" applyBorder="1" applyAlignment="1">
      <alignment horizontal="right"/>
    </xf>
    <xf numFmtId="0" fontId="1" fillId="4" borderId="2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1" fillId="4" borderId="3" xfId="0" applyFont="1" applyFill="1" applyBorder="1" applyAlignment="1">
      <alignment horizontal="right"/>
    </xf>
    <xf numFmtId="165" fontId="2" fillId="4" borderId="3" xfId="0" applyNumberFormat="1" applyFont="1" applyFill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3" borderId="2" xfId="0" applyNumberFormat="1" applyFont="1" applyFill="1" applyBorder="1" applyAlignment="1">
      <alignment horizontal="right"/>
    </xf>
    <xf numFmtId="165" fontId="2" fillId="3" borderId="3" xfId="0" applyNumberFormat="1" applyFont="1" applyFill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4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4" fontId="2" fillId="3" borderId="2" xfId="0" applyNumberFormat="1" applyFont="1" applyFill="1" applyBorder="1" applyAlignment="1">
      <alignment horizontal="right"/>
    </xf>
    <xf numFmtId="164" fontId="2" fillId="3" borderId="3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right" vertical="center"/>
    </xf>
    <xf numFmtId="0" fontId="1" fillId="6" borderId="2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1" fillId="6" borderId="3" xfId="0" applyFont="1" applyFill="1" applyBorder="1" applyAlignment="1">
      <alignment horizontal="right"/>
    </xf>
    <xf numFmtId="165" fontId="2" fillId="6" borderId="3" xfId="0" applyNumberFormat="1" applyFont="1" applyFill="1" applyBorder="1" applyAlignment="1">
      <alignment horizontal="right"/>
    </xf>
    <xf numFmtId="0" fontId="2" fillId="4" borderId="2" xfId="0" applyFont="1" applyFill="1" applyBorder="1" applyAlignment="1">
      <alignment wrapText="1"/>
    </xf>
    <xf numFmtId="164" fontId="2" fillId="4" borderId="3" xfId="0" applyNumberFormat="1" applyFont="1" applyFill="1" applyBorder="1" applyAlignment="1">
      <alignment horizontal="right"/>
    </xf>
    <xf numFmtId="0" fontId="1" fillId="7" borderId="0" xfId="0" applyFont="1" applyFill="1"/>
    <xf numFmtId="165" fontId="2" fillId="7" borderId="0" xfId="0" applyNumberFormat="1" applyFont="1" applyFill="1"/>
    <xf numFmtId="165" fontId="8" fillId="7" borderId="1" xfId="0" applyNumberFormat="1" applyFont="1" applyFill="1" applyBorder="1"/>
    <xf numFmtId="165" fontId="8" fillId="7" borderId="1" xfId="0" applyNumberFormat="1" applyFont="1" applyFill="1" applyBorder="1" applyAlignment="1">
      <alignment horizontal="right"/>
    </xf>
    <xf numFmtId="165" fontId="8" fillId="6" borderId="1" xfId="0" applyNumberFormat="1" applyFont="1" applyFill="1" applyBorder="1" applyAlignment="1">
      <alignment horizontal="right"/>
    </xf>
    <xf numFmtId="165" fontId="8" fillId="6" borderId="3" xfId="0" applyNumberFormat="1" applyFont="1" applyFill="1" applyBorder="1" applyAlignment="1">
      <alignment horizontal="right"/>
    </xf>
    <xf numFmtId="165" fontId="2" fillId="0" borderId="6" xfId="0" applyNumberFormat="1" applyFont="1" applyBorder="1"/>
    <xf numFmtId="165" fontId="9" fillId="8" borderId="1" xfId="0" applyNumberFormat="1" applyFont="1" applyFill="1" applyBorder="1"/>
    <xf numFmtId="0" fontId="2" fillId="0" borderId="3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1" fillId="7" borderId="1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tabSelected="1" topLeftCell="A39" zoomScaleNormal="100" workbookViewId="0">
      <selection activeCell="F67" sqref="F67"/>
    </sheetView>
  </sheetViews>
  <sheetFormatPr defaultRowHeight="12.75" x14ac:dyDescent="0.2"/>
  <cols>
    <col min="1" max="1" width="46.85546875" style="10" customWidth="1"/>
    <col min="2" max="2" width="76.7109375" style="10" customWidth="1"/>
    <col min="3" max="3" width="8.85546875" style="10" customWidth="1"/>
    <col min="4" max="4" width="10.28515625" style="10" customWidth="1"/>
    <col min="5" max="5" width="28.140625" style="11" customWidth="1"/>
    <col min="6" max="6" width="25" style="11" customWidth="1"/>
    <col min="7" max="7" width="23.7109375" style="11" customWidth="1"/>
    <col min="8" max="8" width="17.42578125" bestFit="1" customWidth="1"/>
  </cols>
  <sheetData>
    <row r="1" spans="1:7" x14ac:dyDescent="0.2">
      <c r="B1" s="13" t="s">
        <v>28</v>
      </c>
    </row>
    <row r="2" spans="1:7" x14ac:dyDescent="0.2">
      <c r="B2" s="13" t="s">
        <v>32</v>
      </c>
    </row>
    <row r="3" spans="1:7" ht="13.5" thickBot="1" x14ac:dyDescent="0.25">
      <c r="B3" s="13"/>
    </row>
    <row r="4" spans="1:7" ht="22.5" customHeight="1" thickBot="1" x14ac:dyDescent="0.25">
      <c r="A4" s="40" t="s">
        <v>15</v>
      </c>
      <c r="B4" s="41" t="s">
        <v>16</v>
      </c>
      <c r="C4" s="42" t="s">
        <v>17</v>
      </c>
      <c r="D4" s="42" t="s">
        <v>18</v>
      </c>
      <c r="E4" s="43" t="s">
        <v>19</v>
      </c>
      <c r="F4" s="44" t="s">
        <v>20</v>
      </c>
      <c r="G4" s="45" t="s">
        <v>21</v>
      </c>
    </row>
    <row r="5" spans="1:7" ht="28.5" customHeight="1" thickBot="1" x14ac:dyDescent="0.25">
      <c r="A5" s="22" t="s">
        <v>33</v>
      </c>
      <c r="B5" s="62"/>
      <c r="C5" s="4"/>
      <c r="D5" s="5"/>
      <c r="E5" s="16"/>
      <c r="F5" s="16"/>
      <c r="G5" s="16"/>
    </row>
    <row r="6" spans="1:7" ht="24.75" thickBot="1" x14ac:dyDescent="0.25">
      <c r="A6" s="1" t="s">
        <v>5</v>
      </c>
      <c r="B6" s="63" t="s">
        <v>34</v>
      </c>
      <c r="C6" s="2" t="s">
        <v>0</v>
      </c>
      <c r="D6" s="3">
        <v>1</v>
      </c>
      <c r="E6" s="30">
        <v>0</v>
      </c>
      <c r="F6" s="30">
        <f t="shared" ref="F6:F10" si="0">+D6*E6</f>
        <v>0</v>
      </c>
      <c r="G6" s="30">
        <f>+F6*1.21</f>
        <v>0</v>
      </c>
    </row>
    <row r="7" spans="1:7" ht="13.5" thickBot="1" x14ac:dyDescent="0.25">
      <c r="A7" s="1" t="s">
        <v>3</v>
      </c>
      <c r="B7" s="19" t="s">
        <v>7</v>
      </c>
      <c r="C7" s="2" t="s">
        <v>11</v>
      </c>
      <c r="D7" s="3">
        <v>6</v>
      </c>
      <c r="E7" s="30">
        <v>0</v>
      </c>
      <c r="F7" s="30">
        <f t="shared" si="0"/>
        <v>0</v>
      </c>
      <c r="G7" s="30">
        <f>+F7*1.21</f>
        <v>0</v>
      </c>
    </row>
    <row r="8" spans="1:7" ht="13.5" thickBot="1" x14ac:dyDescent="0.25">
      <c r="A8" s="25" t="s">
        <v>22</v>
      </c>
      <c r="B8" s="26" t="s">
        <v>12</v>
      </c>
      <c r="C8" s="27" t="s">
        <v>10</v>
      </c>
      <c r="D8" s="28">
        <v>5</v>
      </c>
      <c r="E8" s="29">
        <v>0</v>
      </c>
      <c r="F8" s="29">
        <f t="shared" si="0"/>
        <v>0</v>
      </c>
      <c r="G8" s="29">
        <f>+F8*1.21</f>
        <v>0</v>
      </c>
    </row>
    <row r="9" spans="1:7" ht="13.5" thickBot="1" x14ac:dyDescent="0.25">
      <c r="A9" s="46" t="s">
        <v>8</v>
      </c>
      <c r="B9" s="47" t="s">
        <v>23</v>
      </c>
      <c r="C9" s="48" t="s">
        <v>10</v>
      </c>
      <c r="D9" s="49">
        <v>1</v>
      </c>
      <c r="E9" s="50">
        <v>0</v>
      </c>
      <c r="F9" s="50">
        <f t="shared" si="0"/>
        <v>0</v>
      </c>
      <c r="G9" s="50">
        <f t="shared" ref="G9:G10" si="1">+F9*1.21</f>
        <v>0</v>
      </c>
    </row>
    <row r="10" spans="1:7" ht="13.5" thickBot="1" x14ac:dyDescent="0.25">
      <c r="A10" s="46" t="s">
        <v>8</v>
      </c>
      <c r="B10" s="47" t="s">
        <v>24</v>
      </c>
      <c r="C10" s="48" t="s">
        <v>10</v>
      </c>
      <c r="D10" s="49">
        <v>1</v>
      </c>
      <c r="E10" s="50">
        <v>0</v>
      </c>
      <c r="F10" s="50">
        <f t="shared" si="0"/>
        <v>0</v>
      </c>
      <c r="G10" s="50">
        <f t="shared" si="1"/>
        <v>0</v>
      </c>
    </row>
    <row r="11" spans="1:7" ht="13.5" thickBot="1" x14ac:dyDescent="0.25">
      <c r="A11"/>
      <c r="B11"/>
      <c r="C11"/>
      <c r="D11"/>
      <c r="E11" s="14"/>
      <c r="F11" s="31">
        <f>SUM(F6:F10)</f>
        <v>0</v>
      </c>
      <c r="G11" s="32">
        <f>+F11*1.21</f>
        <v>0</v>
      </c>
    </row>
    <row r="12" spans="1:7" ht="15" customHeight="1" thickBot="1" x14ac:dyDescent="0.25">
      <c r="A12"/>
      <c r="B12"/>
      <c r="C12"/>
      <c r="D12"/>
      <c r="E12" s="18"/>
      <c r="F12" s="18"/>
      <c r="G12" s="18"/>
    </row>
    <row r="13" spans="1:7" ht="15" customHeight="1" thickBot="1" x14ac:dyDescent="0.25">
      <c r="A13" s="17" t="s">
        <v>35</v>
      </c>
      <c r="B13" s="15"/>
      <c r="C13" s="4"/>
      <c r="D13" s="5"/>
      <c r="E13" s="16"/>
      <c r="F13" s="16"/>
      <c r="G13" s="16"/>
    </row>
    <row r="14" spans="1:7" ht="15" customHeight="1" thickBot="1" x14ac:dyDescent="0.25">
      <c r="A14" s="1" t="s">
        <v>36</v>
      </c>
      <c r="B14" s="61" t="s">
        <v>37</v>
      </c>
      <c r="C14" s="2" t="s">
        <v>0</v>
      </c>
      <c r="D14" s="3">
        <v>150</v>
      </c>
      <c r="E14" s="30">
        <v>0</v>
      </c>
      <c r="F14" s="30">
        <f t="shared" ref="F14:F15" si="2">+D14*E14</f>
        <v>0</v>
      </c>
      <c r="G14" s="30">
        <f t="shared" ref="G14:G15" si="3">+F14*1.21</f>
        <v>0</v>
      </c>
    </row>
    <row r="15" spans="1:7" ht="15" customHeight="1" thickBot="1" x14ac:dyDescent="0.25">
      <c r="A15" s="1" t="s">
        <v>3</v>
      </c>
      <c r="B15" s="61" t="s">
        <v>7</v>
      </c>
      <c r="C15" s="2" t="s">
        <v>11</v>
      </c>
      <c r="D15" s="3">
        <v>3</v>
      </c>
      <c r="E15" s="30">
        <v>0</v>
      </c>
      <c r="F15" s="30">
        <f t="shared" si="2"/>
        <v>0</v>
      </c>
      <c r="G15" s="30">
        <f t="shared" si="3"/>
        <v>0</v>
      </c>
    </row>
    <row r="16" spans="1:7" ht="13.5" thickBot="1" x14ac:dyDescent="0.25">
      <c r="A16" s="25" t="s">
        <v>22</v>
      </c>
      <c r="B16" s="26" t="s">
        <v>12</v>
      </c>
      <c r="C16" s="27" t="s">
        <v>10</v>
      </c>
      <c r="D16" s="28">
        <v>5</v>
      </c>
      <c r="E16" s="29">
        <v>0</v>
      </c>
      <c r="F16" s="29">
        <f t="shared" ref="F16:F18" si="4">+D16*E16</f>
        <v>0</v>
      </c>
      <c r="G16" s="29">
        <f t="shared" ref="G16:G18" si="5">+F16*1.21</f>
        <v>0</v>
      </c>
    </row>
    <row r="17" spans="1:8" ht="13.5" thickBot="1" x14ac:dyDescent="0.25">
      <c r="A17" s="46" t="s">
        <v>8</v>
      </c>
      <c r="B17" s="47" t="s">
        <v>23</v>
      </c>
      <c r="C17" s="48" t="s">
        <v>10</v>
      </c>
      <c r="D17" s="49">
        <v>1</v>
      </c>
      <c r="E17" s="50">
        <v>0</v>
      </c>
      <c r="F17" s="50">
        <f t="shared" si="4"/>
        <v>0</v>
      </c>
      <c r="G17" s="50">
        <f t="shared" si="5"/>
        <v>0</v>
      </c>
    </row>
    <row r="18" spans="1:8" ht="15" customHeight="1" thickBot="1" x14ac:dyDescent="0.25">
      <c r="A18" s="46" t="s">
        <v>8</v>
      </c>
      <c r="B18" s="47" t="s">
        <v>24</v>
      </c>
      <c r="C18" s="48" t="s">
        <v>10</v>
      </c>
      <c r="D18" s="49">
        <v>1</v>
      </c>
      <c r="E18" s="50">
        <v>0</v>
      </c>
      <c r="F18" s="50">
        <f t="shared" si="4"/>
        <v>0</v>
      </c>
      <c r="G18" s="50">
        <f t="shared" si="5"/>
        <v>0</v>
      </c>
    </row>
    <row r="19" spans="1:8" ht="13.5" thickBot="1" x14ac:dyDescent="0.25">
      <c r="A19" s="6"/>
      <c r="B19" s="7"/>
      <c r="C19" s="8"/>
      <c r="D19" s="9"/>
      <c r="E19" s="33"/>
      <c r="F19" s="34">
        <f>SUM(F14:F18)</f>
        <v>0</v>
      </c>
      <c r="G19" s="32">
        <f>+F19*1.21</f>
        <v>0</v>
      </c>
      <c r="H19" s="21"/>
    </row>
    <row r="20" spans="1:8" ht="13.5" thickBot="1" x14ac:dyDescent="0.25">
      <c r="A20" s="20"/>
      <c r="B20" s="12"/>
      <c r="D20" s="64"/>
      <c r="E20" s="35"/>
      <c r="F20" s="35"/>
      <c r="G20" s="35"/>
      <c r="H20" s="21"/>
    </row>
    <row r="21" spans="1:8" ht="27" customHeight="1" thickBot="1" x14ac:dyDescent="0.25">
      <c r="A21" s="22" t="s">
        <v>38</v>
      </c>
      <c r="B21" s="15"/>
      <c r="C21" s="4"/>
      <c r="D21" s="5"/>
      <c r="E21" s="16"/>
      <c r="F21" s="16"/>
      <c r="G21" s="16"/>
      <c r="H21" s="21"/>
    </row>
    <row r="22" spans="1:8" ht="13.5" thickBot="1" x14ac:dyDescent="0.25">
      <c r="A22" s="1" t="s">
        <v>29</v>
      </c>
      <c r="B22" s="61" t="s">
        <v>39</v>
      </c>
      <c r="C22" s="2" t="s">
        <v>0</v>
      </c>
      <c r="D22" s="3">
        <v>1</v>
      </c>
      <c r="E22" s="30">
        <v>0</v>
      </c>
      <c r="F22" s="30">
        <f t="shared" ref="F22:F26" si="6">+D22*E22</f>
        <v>0</v>
      </c>
      <c r="G22" s="30">
        <f t="shared" ref="G22:G26" si="7">+F22*1.21</f>
        <v>0</v>
      </c>
      <c r="H22" s="21"/>
    </row>
    <row r="23" spans="1:8" ht="13.5" thickBot="1" x14ac:dyDescent="0.25">
      <c r="A23" s="1" t="s">
        <v>3</v>
      </c>
      <c r="B23" s="19" t="s">
        <v>7</v>
      </c>
      <c r="C23" s="2" t="s">
        <v>11</v>
      </c>
      <c r="D23" s="3">
        <v>7</v>
      </c>
      <c r="E23" s="30">
        <v>0</v>
      </c>
      <c r="F23" s="30">
        <f t="shared" si="6"/>
        <v>0</v>
      </c>
      <c r="G23" s="30">
        <f t="shared" si="7"/>
        <v>0</v>
      </c>
      <c r="H23" s="21"/>
    </row>
    <row r="24" spans="1:8" ht="13.5" thickBot="1" x14ac:dyDescent="0.25">
      <c r="A24" s="25" t="s">
        <v>22</v>
      </c>
      <c r="B24" s="26" t="s">
        <v>12</v>
      </c>
      <c r="C24" s="27" t="s">
        <v>10</v>
      </c>
      <c r="D24" s="28">
        <v>5</v>
      </c>
      <c r="E24" s="29">
        <v>0</v>
      </c>
      <c r="F24" s="29">
        <f t="shared" si="6"/>
        <v>0</v>
      </c>
      <c r="G24" s="29">
        <f t="shared" si="7"/>
        <v>0</v>
      </c>
      <c r="H24" s="21"/>
    </row>
    <row r="25" spans="1:8" ht="13.5" thickBot="1" x14ac:dyDescent="0.25">
      <c r="A25" s="46" t="s">
        <v>8</v>
      </c>
      <c r="B25" s="47" t="s">
        <v>23</v>
      </c>
      <c r="C25" s="48" t="s">
        <v>10</v>
      </c>
      <c r="D25" s="49">
        <v>1</v>
      </c>
      <c r="E25" s="50">
        <v>0</v>
      </c>
      <c r="F25" s="50">
        <f t="shared" si="6"/>
        <v>0</v>
      </c>
      <c r="G25" s="50">
        <f t="shared" si="7"/>
        <v>0</v>
      </c>
    </row>
    <row r="26" spans="1:8" ht="13.5" thickBot="1" x14ac:dyDescent="0.25">
      <c r="A26" s="46" t="s">
        <v>8</v>
      </c>
      <c r="B26" s="47" t="s">
        <v>24</v>
      </c>
      <c r="C26" s="48" t="s">
        <v>10</v>
      </c>
      <c r="D26" s="49">
        <v>1</v>
      </c>
      <c r="E26" s="50">
        <v>0</v>
      </c>
      <c r="F26" s="50">
        <f t="shared" si="6"/>
        <v>0</v>
      </c>
      <c r="G26" s="50">
        <f t="shared" si="7"/>
        <v>0</v>
      </c>
    </row>
    <row r="27" spans="1:8" ht="13.5" thickBot="1" x14ac:dyDescent="0.25">
      <c r="A27" s="6"/>
      <c r="B27" s="7"/>
      <c r="C27" s="8"/>
      <c r="D27" s="9"/>
      <c r="E27" s="33"/>
      <c r="F27" s="34">
        <f>SUM(F22:F26)</f>
        <v>0</v>
      </c>
      <c r="G27" s="32">
        <f>+F27*1.21</f>
        <v>0</v>
      </c>
      <c r="H27" s="21"/>
    </row>
    <row r="28" spans="1:8" ht="15" customHeight="1" thickBot="1" x14ac:dyDescent="0.25">
      <c r="A28"/>
      <c r="B28"/>
      <c r="C28"/>
      <c r="D28"/>
      <c r="E28" s="35"/>
      <c r="F28" s="35"/>
      <c r="G28" s="35"/>
      <c r="H28" s="21"/>
    </row>
    <row r="29" spans="1:8" ht="26.25" customHeight="1" thickBot="1" x14ac:dyDescent="0.25">
      <c r="A29" s="22" t="s">
        <v>40</v>
      </c>
      <c r="B29" s="15"/>
      <c r="C29" s="4"/>
      <c r="D29" s="5"/>
      <c r="E29" s="36"/>
      <c r="F29" s="36"/>
      <c r="G29" s="36"/>
      <c r="H29" s="21"/>
    </row>
    <row r="30" spans="1:8" ht="43.5" thickBot="1" x14ac:dyDescent="0.25">
      <c r="A30" s="1" t="s">
        <v>41</v>
      </c>
      <c r="B30" s="61" t="s">
        <v>45</v>
      </c>
      <c r="C30" s="2" t="s">
        <v>0</v>
      </c>
      <c r="D30" s="3">
        <v>2</v>
      </c>
      <c r="E30" s="30">
        <v>0</v>
      </c>
      <c r="F30" s="30">
        <f t="shared" ref="F30:F39" si="8">+D30*E30</f>
        <v>0</v>
      </c>
      <c r="G30" s="30">
        <f t="shared" ref="G30" si="9">+F30*1.21</f>
        <v>0</v>
      </c>
      <c r="H30" s="21"/>
    </row>
    <row r="31" spans="1:8" ht="13.5" thickBot="1" x14ac:dyDescent="0.25">
      <c r="A31" s="1" t="s">
        <v>43</v>
      </c>
      <c r="B31" s="61" t="s">
        <v>46</v>
      </c>
      <c r="C31" s="2" t="s">
        <v>0</v>
      </c>
      <c r="D31" s="3">
        <v>1</v>
      </c>
      <c r="E31" s="30">
        <v>0</v>
      </c>
      <c r="F31" s="30">
        <f>+D31*E31</f>
        <v>0</v>
      </c>
      <c r="G31" s="30">
        <f>+F31*1.21</f>
        <v>0</v>
      </c>
      <c r="H31" s="21"/>
    </row>
    <row r="32" spans="1:8" ht="13.5" thickBot="1" x14ac:dyDescent="0.25">
      <c r="A32" s="1" t="s">
        <v>42</v>
      </c>
      <c r="B32" s="61" t="s">
        <v>44</v>
      </c>
      <c r="C32" s="2" t="s">
        <v>0</v>
      </c>
      <c r="D32" s="3">
        <v>1</v>
      </c>
      <c r="E32" s="30">
        <v>0</v>
      </c>
      <c r="F32" s="30">
        <f>+D32*E32</f>
        <v>0</v>
      </c>
      <c r="G32" s="30">
        <f>+F32*1.21</f>
        <v>0</v>
      </c>
      <c r="H32" s="21"/>
    </row>
    <row r="33" spans="1:8" ht="13.5" thickBot="1" x14ac:dyDescent="0.25">
      <c r="A33" s="1" t="s">
        <v>54</v>
      </c>
      <c r="B33" s="61" t="s">
        <v>55</v>
      </c>
      <c r="C33" s="2" t="s">
        <v>0</v>
      </c>
      <c r="D33" s="3">
        <v>2</v>
      </c>
      <c r="E33" s="30">
        <v>0</v>
      </c>
      <c r="F33" s="30">
        <f t="shared" ref="F33:F34" si="10">+D33*E33</f>
        <v>0</v>
      </c>
      <c r="G33" s="30">
        <f t="shared" ref="G33:G34" si="11">+F33*1.21</f>
        <v>0</v>
      </c>
      <c r="H33" s="21"/>
    </row>
    <row r="34" spans="1:8" ht="13.5" thickBot="1" x14ac:dyDescent="0.25">
      <c r="A34" s="1" t="s">
        <v>56</v>
      </c>
      <c r="B34" s="61" t="s">
        <v>57</v>
      </c>
      <c r="C34" s="2" t="s">
        <v>0</v>
      </c>
      <c r="D34" s="3">
        <v>1</v>
      </c>
      <c r="E34" s="30">
        <v>0</v>
      </c>
      <c r="F34" s="30">
        <f t="shared" si="10"/>
        <v>0</v>
      </c>
      <c r="G34" s="30">
        <f t="shared" si="11"/>
        <v>0</v>
      </c>
      <c r="H34" s="21"/>
    </row>
    <row r="35" spans="1:8" ht="15" customHeight="1" thickBot="1" x14ac:dyDescent="0.25">
      <c r="A35" s="1" t="s">
        <v>53</v>
      </c>
      <c r="B35" s="61" t="s">
        <v>47</v>
      </c>
      <c r="C35" s="2" t="s">
        <v>0</v>
      </c>
      <c r="D35" s="3">
        <v>1</v>
      </c>
      <c r="E35" s="30">
        <v>0</v>
      </c>
      <c r="F35" s="30">
        <f t="shared" si="8"/>
        <v>0</v>
      </c>
      <c r="G35" s="30">
        <f t="shared" ref="G35" si="12">+F35*1.21</f>
        <v>0</v>
      </c>
      <c r="H35" s="21"/>
    </row>
    <row r="36" spans="1:8" ht="15" customHeight="1" thickBot="1" x14ac:dyDescent="0.25">
      <c r="A36" s="1" t="s">
        <v>6</v>
      </c>
      <c r="B36" s="61" t="s">
        <v>9</v>
      </c>
      <c r="C36" s="2" t="s">
        <v>11</v>
      </c>
      <c r="D36" s="3">
        <v>22</v>
      </c>
      <c r="E36" s="30">
        <v>0</v>
      </c>
      <c r="F36" s="30">
        <f t="shared" si="8"/>
        <v>0</v>
      </c>
      <c r="G36" s="30">
        <f t="shared" ref="G36:G39" si="13">+F36*1.21</f>
        <v>0</v>
      </c>
      <c r="H36" s="21"/>
    </row>
    <row r="37" spans="1:8" ht="15" customHeight="1" thickBot="1" x14ac:dyDescent="0.25">
      <c r="A37" s="25" t="s">
        <v>22</v>
      </c>
      <c r="B37" s="26" t="s">
        <v>12</v>
      </c>
      <c r="C37" s="27" t="s">
        <v>10</v>
      </c>
      <c r="D37" s="28">
        <v>4</v>
      </c>
      <c r="E37" s="29">
        <v>0</v>
      </c>
      <c r="F37" s="29">
        <f t="shared" si="8"/>
        <v>0</v>
      </c>
      <c r="G37" s="29">
        <f t="shared" si="13"/>
        <v>0</v>
      </c>
      <c r="H37" s="21"/>
    </row>
    <row r="38" spans="1:8" ht="15" customHeight="1" thickBot="1" x14ac:dyDescent="0.25">
      <c r="A38" s="46" t="s">
        <v>8</v>
      </c>
      <c r="B38" s="47" t="s">
        <v>23</v>
      </c>
      <c r="C38" s="48" t="s">
        <v>10</v>
      </c>
      <c r="D38" s="49">
        <v>1</v>
      </c>
      <c r="E38" s="50">
        <v>0</v>
      </c>
      <c r="F38" s="50">
        <f t="shared" si="8"/>
        <v>0</v>
      </c>
      <c r="G38" s="50">
        <f t="shared" si="13"/>
        <v>0</v>
      </c>
      <c r="H38" s="21"/>
    </row>
    <row r="39" spans="1:8" ht="15" customHeight="1" thickBot="1" x14ac:dyDescent="0.25">
      <c r="A39" s="46" t="s">
        <v>8</v>
      </c>
      <c r="B39" s="47" t="s">
        <v>24</v>
      </c>
      <c r="C39" s="48" t="s">
        <v>10</v>
      </c>
      <c r="D39" s="49">
        <v>1</v>
      </c>
      <c r="E39" s="50">
        <v>0</v>
      </c>
      <c r="F39" s="50">
        <f t="shared" si="8"/>
        <v>0</v>
      </c>
      <c r="G39" s="50">
        <f t="shared" si="13"/>
        <v>0</v>
      </c>
      <c r="H39" s="21"/>
    </row>
    <row r="40" spans="1:8" ht="15" customHeight="1" thickBot="1" x14ac:dyDescent="0.25">
      <c r="A40"/>
      <c r="B40"/>
      <c r="C40"/>
      <c r="D40"/>
      <c r="E40" s="37"/>
      <c r="F40" s="34">
        <f>SUM(F30:F39)</f>
        <v>0</v>
      </c>
      <c r="G40" s="32">
        <f>+F40*1.21</f>
        <v>0</v>
      </c>
      <c r="H40" s="21"/>
    </row>
    <row r="41" spans="1:8" ht="13.5" thickBot="1" x14ac:dyDescent="0.25">
      <c r="A41"/>
      <c r="B41"/>
      <c r="C41"/>
      <c r="D41"/>
      <c r="E41" s="35"/>
      <c r="F41" s="35"/>
      <c r="G41" s="35"/>
    </row>
    <row r="42" spans="1:8" ht="26.25" customHeight="1" thickBot="1" x14ac:dyDescent="0.25">
      <c r="A42" s="22" t="s">
        <v>49</v>
      </c>
      <c r="B42" s="15"/>
      <c r="C42" s="4"/>
      <c r="D42" s="5"/>
      <c r="E42" s="36"/>
      <c r="F42" s="36"/>
      <c r="G42" s="36"/>
    </row>
    <row r="43" spans="1:8" ht="13.5" thickBot="1" x14ac:dyDescent="0.25">
      <c r="A43" s="1" t="s">
        <v>48</v>
      </c>
      <c r="B43" s="19" t="s">
        <v>50</v>
      </c>
      <c r="C43" s="2" t="s">
        <v>0</v>
      </c>
      <c r="D43" s="3">
        <v>100</v>
      </c>
      <c r="E43" s="30">
        <v>0</v>
      </c>
      <c r="F43" s="30">
        <f>+D43*E43</f>
        <v>0</v>
      </c>
      <c r="G43" s="30">
        <f t="shared" ref="G43:G48" si="14">+F43*1.21</f>
        <v>0</v>
      </c>
    </row>
    <row r="44" spans="1:8" ht="13.5" thickBot="1" x14ac:dyDescent="0.25">
      <c r="A44" s="1" t="s">
        <v>51</v>
      </c>
      <c r="B44" s="19" t="s">
        <v>30</v>
      </c>
      <c r="C44" s="2" t="s">
        <v>0</v>
      </c>
      <c r="D44" s="3">
        <v>1</v>
      </c>
      <c r="E44" s="30">
        <v>0</v>
      </c>
      <c r="F44" s="30">
        <f t="shared" ref="F44:F48" si="15">+D44*E44</f>
        <v>0</v>
      </c>
      <c r="G44" s="30">
        <f t="shared" si="14"/>
        <v>0</v>
      </c>
    </row>
    <row r="45" spans="1:8" ht="13.5" thickBot="1" x14ac:dyDescent="0.25">
      <c r="A45" s="1" t="s">
        <v>4</v>
      </c>
      <c r="B45" s="19" t="s">
        <v>7</v>
      </c>
      <c r="C45" s="2" t="s">
        <v>11</v>
      </c>
      <c r="D45" s="3">
        <v>9</v>
      </c>
      <c r="E45" s="30">
        <v>0</v>
      </c>
      <c r="F45" s="30">
        <f t="shared" si="15"/>
        <v>0</v>
      </c>
      <c r="G45" s="30">
        <f t="shared" si="14"/>
        <v>0</v>
      </c>
    </row>
    <row r="46" spans="1:8" ht="13.5" thickBot="1" x14ac:dyDescent="0.25">
      <c r="A46" s="25" t="s">
        <v>22</v>
      </c>
      <c r="B46" s="26" t="s">
        <v>12</v>
      </c>
      <c r="C46" s="27" t="s">
        <v>10</v>
      </c>
      <c r="D46" s="28">
        <v>5</v>
      </c>
      <c r="E46" s="29">
        <v>0</v>
      </c>
      <c r="F46" s="29">
        <f t="shared" si="15"/>
        <v>0</v>
      </c>
      <c r="G46" s="29">
        <f t="shared" si="14"/>
        <v>0</v>
      </c>
    </row>
    <row r="47" spans="1:8" ht="13.5" thickBot="1" x14ac:dyDescent="0.25">
      <c r="A47" s="46" t="s">
        <v>8</v>
      </c>
      <c r="B47" s="47" t="s">
        <v>23</v>
      </c>
      <c r="C47" s="48" t="s">
        <v>10</v>
      </c>
      <c r="D47" s="49">
        <v>1</v>
      </c>
      <c r="E47" s="50">
        <v>0</v>
      </c>
      <c r="F47" s="50">
        <f t="shared" si="15"/>
        <v>0</v>
      </c>
      <c r="G47" s="50">
        <f t="shared" si="14"/>
        <v>0</v>
      </c>
    </row>
    <row r="48" spans="1:8" ht="13.5" thickBot="1" x14ac:dyDescent="0.25">
      <c r="A48" s="46" t="s">
        <v>8</v>
      </c>
      <c r="B48" s="47" t="s">
        <v>24</v>
      </c>
      <c r="C48" s="48" t="s">
        <v>10</v>
      </c>
      <c r="D48" s="49">
        <v>1</v>
      </c>
      <c r="E48" s="50">
        <v>0</v>
      </c>
      <c r="F48" s="50">
        <f t="shared" si="15"/>
        <v>0</v>
      </c>
      <c r="G48" s="50">
        <f t="shared" si="14"/>
        <v>0</v>
      </c>
    </row>
    <row r="49" spans="1:7" ht="13.5" thickBot="1" x14ac:dyDescent="0.25">
      <c r="A49"/>
      <c r="B49"/>
      <c r="C49"/>
      <c r="D49"/>
      <c r="E49" s="37"/>
      <c r="F49" s="31">
        <f>SUM(F43:F48)</f>
        <v>0</v>
      </c>
      <c r="G49" s="32">
        <f>+F49*1.21</f>
        <v>0</v>
      </c>
    </row>
    <row r="50" spans="1:7" ht="13.5" thickBot="1" x14ac:dyDescent="0.25">
      <c r="A50"/>
      <c r="B50"/>
      <c r="C50"/>
      <c r="D50"/>
      <c r="E50" s="35"/>
      <c r="F50" s="35"/>
      <c r="G50" s="35"/>
    </row>
    <row r="51" spans="1:7" ht="13.5" thickBot="1" x14ac:dyDescent="0.25">
      <c r="A51" s="17" t="s">
        <v>52</v>
      </c>
      <c r="B51" s="15"/>
      <c r="C51" s="4"/>
      <c r="D51" s="5"/>
      <c r="E51" s="36"/>
      <c r="F51" s="36"/>
      <c r="G51" s="36"/>
    </row>
    <row r="52" spans="1:7" ht="13.5" thickBot="1" x14ac:dyDescent="0.25">
      <c r="A52" s="1" t="s">
        <v>31</v>
      </c>
      <c r="B52" s="19" t="s">
        <v>31</v>
      </c>
      <c r="C52" s="2" t="s">
        <v>0</v>
      </c>
      <c r="D52" s="3">
        <v>150</v>
      </c>
      <c r="E52" s="30">
        <v>0</v>
      </c>
      <c r="F52" s="30">
        <f>+D52*E52</f>
        <v>0</v>
      </c>
      <c r="G52" s="30">
        <f t="shared" ref="G52:G56" si="16">+F52*1.21</f>
        <v>0</v>
      </c>
    </row>
    <row r="53" spans="1:7" ht="13.5" thickBot="1" x14ac:dyDescent="0.25">
      <c r="A53" s="1" t="s">
        <v>4</v>
      </c>
      <c r="B53" s="19" t="s">
        <v>7</v>
      </c>
      <c r="C53" s="2" t="s">
        <v>11</v>
      </c>
      <c r="D53" s="3">
        <v>6</v>
      </c>
      <c r="E53" s="30">
        <v>0</v>
      </c>
      <c r="F53" s="30">
        <f t="shared" ref="F53:F56" si="17">+D53*E53</f>
        <v>0</v>
      </c>
      <c r="G53" s="30">
        <f t="shared" si="16"/>
        <v>0</v>
      </c>
    </row>
    <row r="54" spans="1:7" ht="13.5" thickBot="1" x14ac:dyDescent="0.25">
      <c r="A54" s="25" t="s">
        <v>22</v>
      </c>
      <c r="B54" s="26" t="s">
        <v>12</v>
      </c>
      <c r="C54" s="27" t="s">
        <v>10</v>
      </c>
      <c r="D54" s="28">
        <v>5</v>
      </c>
      <c r="E54" s="29">
        <v>0</v>
      </c>
      <c r="F54" s="29">
        <f t="shared" si="17"/>
        <v>0</v>
      </c>
      <c r="G54" s="29">
        <f t="shared" si="16"/>
        <v>0</v>
      </c>
    </row>
    <row r="55" spans="1:7" ht="13.5" thickBot="1" x14ac:dyDescent="0.25">
      <c r="A55" s="46" t="s">
        <v>8</v>
      </c>
      <c r="B55" s="47" t="s">
        <v>23</v>
      </c>
      <c r="C55" s="48" t="s">
        <v>10</v>
      </c>
      <c r="D55" s="49">
        <v>1</v>
      </c>
      <c r="E55" s="50">
        <v>0</v>
      </c>
      <c r="F55" s="50">
        <f t="shared" si="17"/>
        <v>0</v>
      </c>
      <c r="G55" s="50">
        <f t="shared" si="16"/>
        <v>0</v>
      </c>
    </row>
    <row r="56" spans="1:7" ht="13.5" thickBot="1" x14ac:dyDescent="0.25">
      <c r="A56" s="46" t="s">
        <v>8</v>
      </c>
      <c r="B56" s="47" t="s">
        <v>24</v>
      </c>
      <c r="C56" s="48" t="s">
        <v>10</v>
      </c>
      <c r="D56" s="49">
        <v>1</v>
      </c>
      <c r="E56" s="50">
        <v>0</v>
      </c>
      <c r="F56" s="50">
        <f t="shared" si="17"/>
        <v>0</v>
      </c>
      <c r="G56" s="50">
        <f t="shared" si="16"/>
        <v>0</v>
      </c>
    </row>
    <row r="57" spans="1:7" ht="13.5" thickBot="1" x14ac:dyDescent="0.25">
      <c r="A57"/>
      <c r="B57"/>
      <c r="C57"/>
      <c r="D57"/>
      <c r="E57" s="37"/>
      <c r="F57" s="31">
        <f>SUM(F52:F56)</f>
        <v>0</v>
      </c>
      <c r="G57" s="32">
        <f>+F57*1.21</f>
        <v>0</v>
      </c>
    </row>
    <row r="58" spans="1:7" ht="13.5" thickBot="1" x14ac:dyDescent="0.25">
      <c r="A58" s="12"/>
    </row>
    <row r="59" spans="1:7" ht="13.5" thickBot="1" x14ac:dyDescent="0.25">
      <c r="A59" s="17" t="s">
        <v>13</v>
      </c>
      <c r="B59" s="15"/>
      <c r="C59" s="4"/>
      <c r="D59" s="5"/>
      <c r="E59" s="16"/>
      <c r="F59" s="16"/>
      <c r="G59" s="16"/>
    </row>
    <row r="60" spans="1:7" ht="22.5" thickBot="1" x14ac:dyDescent="0.25">
      <c r="A60" s="25" t="s">
        <v>14</v>
      </c>
      <c r="B60" s="51" t="s">
        <v>58</v>
      </c>
      <c r="C60" s="27" t="s">
        <v>10</v>
      </c>
      <c r="D60" s="28">
        <v>5</v>
      </c>
      <c r="E60" s="52">
        <v>0</v>
      </c>
      <c r="F60" s="52">
        <f>+D60*E60</f>
        <v>0</v>
      </c>
      <c r="G60" s="52">
        <f>+F60*1.21</f>
        <v>0</v>
      </c>
    </row>
    <row r="61" spans="1:7" ht="13.5" thickBot="1" x14ac:dyDescent="0.25">
      <c r="A61"/>
      <c r="B61"/>
      <c r="C61"/>
      <c r="D61"/>
      <c r="E61" s="14"/>
      <c r="F61" s="38">
        <f>SUM(F60:F60)</f>
        <v>0</v>
      </c>
      <c r="G61" s="39">
        <f>+F61*1.21</f>
        <v>0</v>
      </c>
    </row>
    <row r="62" spans="1:7" x14ac:dyDescent="0.2">
      <c r="A62" s="12"/>
    </row>
    <row r="63" spans="1:7" ht="13.5" thickBot="1" x14ac:dyDescent="0.25">
      <c r="A63" s="12"/>
      <c r="F63" s="11" t="s">
        <v>1</v>
      </c>
      <c r="G63" s="11" t="s">
        <v>2</v>
      </c>
    </row>
    <row r="64" spans="1:7" ht="32.25" thickBot="1" x14ac:dyDescent="0.25">
      <c r="A64" s="65" t="s">
        <v>59</v>
      </c>
      <c r="B64" s="53"/>
      <c r="C64" s="53"/>
      <c r="D64" s="53"/>
      <c r="E64" s="54"/>
      <c r="F64" s="55">
        <f>SUM(F6:F7,F14:F15,F22:F23,F30:F36,F43:F45,F52:F53)</f>
        <v>0</v>
      </c>
      <c r="G64" s="56">
        <f>+F64*1.21</f>
        <v>0</v>
      </c>
    </row>
    <row r="65" spans="1:7" ht="32.25" thickBot="1" x14ac:dyDescent="0.25">
      <c r="A65" s="66" t="s">
        <v>60</v>
      </c>
      <c r="B65" s="20"/>
      <c r="C65" s="20"/>
      <c r="D65" s="20"/>
      <c r="F65" s="57">
        <f>SUM(F9:F10,F17:F18,F25:F26,F38:F39,F47:F48,F55:F56)</f>
        <v>0</v>
      </c>
      <c r="G65" s="58">
        <f>+F65*1.21</f>
        <v>0</v>
      </c>
    </row>
    <row r="66" spans="1:7" ht="36.75" customHeight="1" thickBot="1" x14ac:dyDescent="0.25">
      <c r="A66" s="67" t="s">
        <v>61</v>
      </c>
      <c r="F66" s="23">
        <f>SUM(F60,F46,F37,F24,F16,F8,F54)</f>
        <v>0</v>
      </c>
      <c r="G66" s="24">
        <f>+F66*1.21</f>
        <v>0</v>
      </c>
    </row>
    <row r="67" spans="1:7" ht="28.5" customHeight="1" thickBot="1" x14ac:dyDescent="0.25">
      <c r="A67" s="68" t="s">
        <v>25</v>
      </c>
      <c r="E67" s="59"/>
      <c r="F67" s="60">
        <f>SUM(F64:F66)</f>
        <v>0</v>
      </c>
      <c r="G67" s="60">
        <f>+F67*1.21</f>
        <v>0</v>
      </c>
    </row>
    <row r="70" spans="1:7" x14ac:dyDescent="0.2">
      <c r="A70" s="10" t="s">
        <v>26</v>
      </c>
    </row>
    <row r="71" spans="1:7" x14ac:dyDescent="0.2">
      <c r="A71" s="10" t="s">
        <v>27</v>
      </c>
    </row>
    <row r="72" spans="1:7" x14ac:dyDescent="0.2">
      <c r="A72" s="10" t="s">
        <v>62</v>
      </c>
    </row>
    <row r="73" spans="1:7" x14ac:dyDescent="0.2">
      <c r="A73"/>
      <c r="B73"/>
      <c r="C73"/>
      <c r="D73"/>
      <c r="E73" s="18"/>
      <c r="F73" s="18"/>
      <c r="G73" s="18"/>
    </row>
  </sheetData>
  <phoneticPr fontId="3" type="noConversion"/>
  <pageMargins left="0.78740157499999996" right="0.78740157499999996" top="0.984251969" bottom="0.984251969" header="0.4921259845" footer="0.4921259845"/>
  <pageSetup paperSize="9" scale="5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2206AFB486A24B8354C87F27AD995A" ma:contentTypeVersion="0" ma:contentTypeDescription="Vytvoří nový dokument" ma:contentTypeScope="" ma:versionID="5efd934a8aea7a37f584aad033d5bce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0159c9ae9a3974934ab4fdc5253fb8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9E7164-438D-4CBA-A3AD-FA4E89FD6FB0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1D105F-1A71-457C-B36D-080E3D81333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A7210AE-9380-4144-9738-ACC72673141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D6F6BE7-3F3F-4EEB-B4EF-08D6C8469C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Bořil</dc:creator>
  <cp:lastModifiedBy>AKPR</cp:lastModifiedBy>
  <cp:lastPrinted>2017-02-24T08:06:13Z</cp:lastPrinted>
  <dcterms:created xsi:type="dcterms:W3CDTF">2010-02-17T13:57:16Z</dcterms:created>
  <dcterms:modified xsi:type="dcterms:W3CDTF">2025-04-16T13:08:07Z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  <property fmtid="{D5CDD505-2E9C-101B-9397-08002B2CF9AE}" pid="3" name="MSIP_Label_82a99ebc-0f39-4fac-abab-b8d6469272ed_Enabled">
    <vt:lpwstr>true</vt:lpwstr>
  </property>
  <property fmtid="{D5CDD505-2E9C-101B-9397-08002B2CF9AE}" pid="4" name="MSIP_Label_82a99ebc-0f39-4fac-abab-b8d6469272ed_SetDate">
    <vt:lpwstr>2023-11-23T17:36:27Z</vt:lpwstr>
  </property>
  <property fmtid="{D5CDD505-2E9C-101B-9397-08002B2CF9AE}" pid="5" name="MSIP_Label_82a99ebc-0f39-4fac-abab-b8d6469272ed_Method">
    <vt:lpwstr>Standard</vt:lpwstr>
  </property>
  <property fmtid="{D5CDD505-2E9C-101B-9397-08002B2CF9AE}" pid="6" name="MSIP_Label_82a99ebc-0f39-4fac-abab-b8d6469272ed_Name">
    <vt:lpwstr>Interní informace (Internal use)</vt:lpwstr>
  </property>
  <property fmtid="{D5CDD505-2E9C-101B-9397-08002B2CF9AE}" pid="7" name="MSIP_Label_82a99ebc-0f39-4fac-abab-b8d6469272ed_SiteId">
    <vt:lpwstr>0e9caf50-a549-4565-9c6d-4dc78e847c80</vt:lpwstr>
  </property>
  <property fmtid="{D5CDD505-2E9C-101B-9397-08002B2CF9AE}" pid="8" name="MSIP_Label_82a99ebc-0f39-4fac-abab-b8d6469272ed_ActionId">
    <vt:lpwstr>c737d6f3-c833-402b-98a8-e50386fe9da4</vt:lpwstr>
  </property>
  <property fmtid="{D5CDD505-2E9C-101B-9397-08002B2CF9AE}" pid="9" name="MSIP_Label_82a99ebc-0f39-4fac-abab-b8d6469272ed_ContentBits">
    <vt:lpwstr>0</vt:lpwstr>
  </property>
</Properties>
</file>